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L:\AG_Zwickau\AG_SozA_1221_Foerderung\#Tedika-Rudat\Förderung\2025\"/>
    </mc:Choice>
  </mc:AlternateContent>
  <xr:revisionPtr revIDLastSave="0" documentId="13_ncr:1_{7F2662A1-CF6D-44BA-B810-FE74F38233D1}" xr6:coauthVersionLast="36" xr6:coauthVersionMax="36" xr10:uidLastSave="{00000000-0000-0000-0000-000000000000}"/>
  <bookViews>
    <workbookView xWindow="0" yWindow="0" windowWidth="25200" windowHeight="10635" xr2:uid="{01B6742C-2853-44E9-BAC1-629A5FE6BE7D}"/>
  </bookViews>
  <sheets>
    <sheet name="MA 1" sheetId="1" r:id="rId1"/>
    <sheet name="MA 2" sheetId="2" r:id="rId2"/>
    <sheet name="MA 3" sheetId="3" r:id="rId3"/>
    <sheet name="MA 4" sheetId="4" r:id="rId4"/>
    <sheet name="MA 5" sheetId="5" r:id="rId5"/>
    <sheet name="MA 6" sheetId="6" r:id="rId6"/>
    <sheet name="MA 7" sheetId="7" r:id="rId7"/>
    <sheet name="MA 8" sheetId="8" r:id="rId8"/>
    <sheet name="MA 9" sheetId="9" r:id="rId9"/>
    <sheet name="MA 10" sheetId="10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7" i="10" l="1"/>
  <c r="E76" i="10"/>
  <c r="M80" i="10" s="1"/>
  <c r="E75" i="10"/>
  <c r="E74" i="10"/>
  <c r="M73" i="10"/>
  <c r="E73" i="10"/>
  <c r="M72" i="10"/>
  <c r="E72" i="10"/>
  <c r="M71" i="10"/>
  <c r="S51" i="10" s="1"/>
  <c r="K63" i="10"/>
  <c r="K62" i="10"/>
  <c r="I62" i="10"/>
  <c r="G62" i="10"/>
  <c r="E62" i="10"/>
  <c r="K61" i="10"/>
  <c r="I61" i="10"/>
  <c r="G61" i="10"/>
  <c r="E61" i="10"/>
  <c r="K60" i="10"/>
  <c r="I60" i="10"/>
  <c r="I63" i="10" s="1"/>
  <c r="G60" i="10"/>
  <c r="G63" i="10" s="1"/>
  <c r="E60" i="10"/>
  <c r="E63" i="10" s="1"/>
  <c r="K57" i="10"/>
  <c r="I57" i="10"/>
  <c r="G57" i="10"/>
  <c r="E57" i="10"/>
  <c r="K56" i="10"/>
  <c r="K58" i="10" s="1"/>
  <c r="K53" i="10"/>
  <c r="I53" i="10"/>
  <c r="G53" i="10"/>
  <c r="E53" i="10"/>
  <c r="K52" i="10"/>
  <c r="I52" i="10"/>
  <c r="G52" i="10"/>
  <c r="E52" i="10"/>
  <c r="T51" i="10"/>
  <c r="K51" i="10"/>
  <c r="I51" i="10"/>
  <c r="G51" i="10"/>
  <c r="E51" i="10"/>
  <c r="E54" i="10" s="1"/>
  <c r="K50" i="10"/>
  <c r="I50" i="10"/>
  <c r="G50" i="10"/>
  <c r="E50" i="10"/>
  <c r="K49" i="10"/>
  <c r="K54" i="10" s="1"/>
  <c r="I49" i="10"/>
  <c r="I54" i="10" s="1"/>
  <c r="G49" i="10"/>
  <c r="G54" i="10" s="1"/>
  <c r="E49" i="10"/>
  <c r="S44" i="10"/>
  <c r="T44" i="10" s="1"/>
  <c r="K44" i="10"/>
  <c r="I44" i="10"/>
  <c r="I56" i="10" s="1"/>
  <c r="I58" i="10" s="1"/>
  <c r="G44" i="10"/>
  <c r="G56" i="10" s="1"/>
  <c r="G58" i="10" s="1"/>
  <c r="E44" i="10"/>
  <c r="I80" i="10" s="1"/>
  <c r="S43" i="10"/>
  <c r="T43" i="10" s="1"/>
  <c r="M41" i="10"/>
  <c r="S39" i="10"/>
  <c r="E77" i="9"/>
  <c r="E76" i="9"/>
  <c r="M80" i="9" s="1"/>
  <c r="E75" i="9"/>
  <c r="E74" i="9"/>
  <c r="M73" i="9"/>
  <c r="E73" i="9"/>
  <c r="M72" i="9"/>
  <c r="E72" i="9"/>
  <c r="M71" i="9"/>
  <c r="S51" i="9" s="1"/>
  <c r="K62" i="9"/>
  <c r="I62" i="9"/>
  <c r="G62" i="9"/>
  <c r="E62" i="9"/>
  <c r="K61" i="9"/>
  <c r="K63" i="9" s="1"/>
  <c r="I61" i="9"/>
  <c r="G61" i="9"/>
  <c r="E61" i="9"/>
  <c r="K60" i="9"/>
  <c r="I60" i="9"/>
  <c r="I63" i="9" s="1"/>
  <c r="G60" i="9"/>
  <c r="G63" i="9" s="1"/>
  <c r="E60" i="9"/>
  <c r="E63" i="9" s="1"/>
  <c r="K57" i="9"/>
  <c r="I57" i="9"/>
  <c r="G57" i="9"/>
  <c r="E57" i="9"/>
  <c r="K56" i="9"/>
  <c r="K58" i="9" s="1"/>
  <c r="K53" i="9"/>
  <c r="I53" i="9"/>
  <c r="G53" i="9"/>
  <c r="E53" i="9"/>
  <c r="K52" i="9"/>
  <c r="I52" i="9"/>
  <c r="G52" i="9"/>
  <c r="E52" i="9"/>
  <c r="E54" i="9" s="1"/>
  <c r="T51" i="9"/>
  <c r="K51" i="9"/>
  <c r="I51" i="9"/>
  <c r="G51" i="9"/>
  <c r="E51" i="9"/>
  <c r="K50" i="9"/>
  <c r="I50" i="9"/>
  <c r="G50" i="9"/>
  <c r="E50" i="9"/>
  <c r="K49" i="9"/>
  <c r="K54" i="9" s="1"/>
  <c r="I49" i="9"/>
  <c r="I54" i="9" s="1"/>
  <c r="G49" i="9"/>
  <c r="G54" i="9" s="1"/>
  <c r="E49" i="9"/>
  <c r="S44" i="9"/>
  <c r="T44" i="9" s="1"/>
  <c r="K44" i="9"/>
  <c r="I44" i="9"/>
  <c r="I56" i="9" s="1"/>
  <c r="I58" i="9" s="1"/>
  <c r="G44" i="9"/>
  <c r="G56" i="9" s="1"/>
  <c r="G58" i="9" s="1"/>
  <c r="E44" i="9"/>
  <c r="I80" i="9" s="1"/>
  <c r="S43" i="9"/>
  <c r="T43" i="9" s="1"/>
  <c r="M41" i="9"/>
  <c r="S39" i="9"/>
  <c r="E77" i="8"/>
  <c r="E76" i="8"/>
  <c r="M80" i="8" s="1"/>
  <c r="E75" i="8"/>
  <c r="E74" i="8"/>
  <c r="M73" i="8"/>
  <c r="E73" i="8"/>
  <c r="M72" i="8"/>
  <c r="E72" i="8"/>
  <c r="M71" i="8"/>
  <c r="S51" i="8" s="1"/>
  <c r="K62" i="8"/>
  <c r="I62" i="8"/>
  <c r="G62" i="8"/>
  <c r="E62" i="8"/>
  <c r="K61" i="8"/>
  <c r="K63" i="8" s="1"/>
  <c r="I61" i="8"/>
  <c r="G61" i="8"/>
  <c r="E61" i="8"/>
  <c r="K60" i="8"/>
  <c r="I60" i="8"/>
  <c r="I63" i="8" s="1"/>
  <c r="G60" i="8"/>
  <c r="G63" i="8" s="1"/>
  <c r="E60" i="8"/>
  <c r="E63" i="8" s="1"/>
  <c r="K57" i="8"/>
  <c r="I57" i="8"/>
  <c r="G57" i="8"/>
  <c r="E57" i="8"/>
  <c r="K56" i="8"/>
  <c r="K58" i="8" s="1"/>
  <c r="E56" i="8"/>
  <c r="E58" i="8" s="1"/>
  <c r="K53" i="8"/>
  <c r="I53" i="8"/>
  <c r="G53" i="8"/>
  <c r="E53" i="8"/>
  <c r="K52" i="8"/>
  <c r="I52" i="8"/>
  <c r="G52" i="8"/>
  <c r="E52" i="8"/>
  <c r="E54" i="8" s="1"/>
  <c r="T51" i="8"/>
  <c r="K51" i="8"/>
  <c r="I51" i="8"/>
  <c r="G51" i="8"/>
  <c r="E51" i="8"/>
  <c r="K50" i="8"/>
  <c r="I50" i="8"/>
  <c r="G50" i="8"/>
  <c r="E50" i="8"/>
  <c r="K49" i="8"/>
  <c r="K54" i="8" s="1"/>
  <c r="I49" i="8"/>
  <c r="I54" i="8" s="1"/>
  <c r="G49" i="8"/>
  <c r="G54" i="8" s="1"/>
  <c r="E49" i="8"/>
  <c r="S44" i="8"/>
  <c r="T44" i="8" s="1"/>
  <c r="K44" i="8"/>
  <c r="I44" i="8"/>
  <c r="I56" i="8" s="1"/>
  <c r="I58" i="8" s="1"/>
  <c r="G44" i="8"/>
  <c r="G56" i="8" s="1"/>
  <c r="G58" i="8" s="1"/>
  <c r="E44" i="8"/>
  <c r="I80" i="8" s="1"/>
  <c r="S43" i="8"/>
  <c r="T43" i="8" s="1"/>
  <c r="M41" i="8"/>
  <c r="S39" i="8"/>
  <c r="E77" i="7"/>
  <c r="E76" i="7"/>
  <c r="M80" i="7" s="1"/>
  <c r="E75" i="7"/>
  <c r="E74" i="7"/>
  <c r="M73" i="7"/>
  <c r="E73" i="7" s="1"/>
  <c r="M72" i="7"/>
  <c r="E72" i="7"/>
  <c r="M71" i="7"/>
  <c r="S51" i="7" s="1"/>
  <c r="K63" i="7"/>
  <c r="K62" i="7"/>
  <c r="I62" i="7"/>
  <c r="G62" i="7"/>
  <c r="E62" i="7"/>
  <c r="K61" i="7"/>
  <c r="I61" i="7"/>
  <c r="G61" i="7"/>
  <c r="E61" i="7"/>
  <c r="K60" i="7"/>
  <c r="I60" i="7"/>
  <c r="I63" i="7" s="1"/>
  <c r="G60" i="7"/>
  <c r="G63" i="7" s="1"/>
  <c r="E60" i="7"/>
  <c r="E63" i="7" s="1"/>
  <c r="K57" i="7"/>
  <c r="I57" i="7"/>
  <c r="G57" i="7"/>
  <c r="E57" i="7"/>
  <c r="K56" i="7"/>
  <c r="K58" i="7" s="1"/>
  <c r="K53" i="7"/>
  <c r="I53" i="7"/>
  <c r="G53" i="7"/>
  <c r="E53" i="7"/>
  <c r="K52" i="7"/>
  <c r="I52" i="7"/>
  <c r="G52" i="7"/>
  <c r="E52" i="7"/>
  <c r="E54" i="7" s="1"/>
  <c r="T51" i="7"/>
  <c r="K51" i="7"/>
  <c r="I51" i="7"/>
  <c r="G51" i="7"/>
  <c r="E51" i="7"/>
  <c r="K50" i="7"/>
  <c r="I50" i="7"/>
  <c r="G50" i="7"/>
  <c r="E50" i="7"/>
  <c r="K49" i="7"/>
  <c r="K54" i="7" s="1"/>
  <c r="I49" i="7"/>
  <c r="I54" i="7" s="1"/>
  <c r="G49" i="7"/>
  <c r="G54" i="7" s="1"/>
  <c r="E49" i="7"/>
  <c r="S44" i="7"/>
  <c r="T44" i="7" s="1"/>
  <c r="K44" i="7"/>
  <c r="I44" i="7"/>
  <c r="I56" i="7" s="1"/>
  <c r="I58" i="7" s="1"/>
  <c r="G44" i="7"/>
  <c r="G56" i="7" s="1"/>
  <c r="G58" i="7" s="1"/>
  <c r="E44" i="7"/>
  <c r="I80" i="7" s="1"/>
  <c r="S43" i="7"/>
  <c r="T43" i="7" s="1"/>
  <c r="M41" i="7"/>
  <c r="S39" i="7"/>
  <c r="E77" i="6"/>
  <c r="E76" i="6"/>
  <c r="M80" i="6" s="1"/>
  <c r="E75" i="6"/>
  <c r="E74" i="6"/>
  <c r="M73" i="6"/>
  <c r="E73" i="6"/>
  <c r="M72" i="6"/>
  <c r="E72" i="6"/>
  <c r="M71" i="6"/>
  <c r="S51" i="6" s="1"/>
  <c r="K62" i="6"/>
  <c r="I62" i="6"/>
  <c r="G62" i="6"/>
  <c r="E62" i="6"/>
  <c r="K61" i="6"/>
  <c r="K63" i="6" s="1"/>
  <c r="I61" i="6"/>
  <c r="G61" i="6"/>
  <c r="E61" i="6"/>
  <c r="K60" i="6"/>
  <c r="I60" i="6"/>
  <c r="I63" i="6" s="1"/>
  <c r="G60" i="6"/>
  <c r="G63" i="6" s="1"/>
  <c r="E60" i="6"/>
  <c r="E63" i="6" s="1"/>
  <c r="K57" i="6"/>
  <c r="I57" i="6"/>
  <c r="G57" i="6"/>
  <c r="E57" i="6"/>
  <c r="K56" i="6"/>
  <c r="K58" i="6" s="1"/>
  <c r="E56" i="6"/>
  <c r="E58" i="6" s="1"/>
  <c r="K53" i="6"/>
  <c r="I53" i="6"/>
  <c r="G53" i="6"/>
  <c r="E53" i="6"/>
  <c r="K52" i="6"/>
  <c r="I52" i="6"/>
  <c r="G52" i="6"/>
  <c r="E52" i="6"/>
  <c r="T51" i="6"/>
  <c r="K51" i="6"/>
  <c r="I51" i="6"/>
  <c r="G51" i="6"/>
  <c r="E51" i="6"/>
  <c r="E54" i="6" s="1"/>
  <c r="K50" i="6"/>
  <c r="I50" i="6"/>
  <c r="G50" i="6"/>
  <c r="E50" i="6"/>
  <c r="K49" i="6"/>
  <c r="K54" i="6" s="1"/>
  <c r="I49" i="6"/>
  <c r="I54" i="6" s="1"/>
  <c r="G49" i="6"/>
  <c r="G54" i="6" s="1"/>
  <c r="E49" i="6"/>
  <c r="S44" i="6"/>
  <c r="T44" i="6" s="1"/>
  <c r="K44" i="6"/>
  <c r="I44" i="6"/>
  <c r="I56" i="6" s="1"/>
  <c r="I58" i="6" s="1"/>
  <c r="G44" i="6"/>
  <c r="G56" i="6" s="1"/>
  <c r="G58" i="6" s="1"/>
  <c r="E44" i="6"/>
  <c r="I80" i="6" s="1"/>
  <c r="S43" i="6"/>
  <c r="T43" i="6" s="1"/>
  <c r="M41" i="6"/>
  <c r="S39" i="6"/>
  <c r="E77" i="5"/>
  <c r="E76" i="5"/>
  <c r="M80" i="5" s="1"/>
  <c r="E75" i="5"/>
  <c r="E74" i="5"/>
  <c r="M73" i="5"/>
  <c r="E73" i="5" s="1"/>
  <c r="M72" i="5"/>
  <c r="E72" i="5"/>
  <c r="M71" i="5"/>
  <c r="S51" i="5" s="1"/>
  <c r="K63" i="5"/>
  <c r="K62" i="5"/>
  <c r="I62" i="5"/>
  <c r="G62" i="5"/>
  <c r="E62" i="5"/>
  <c r="K61" i="5"/>
  <c r="I61" i="5"/>
  <c r="G61" i="5"/>
  <c r="E61" i="5"/>
  <c r="K60" i="5"/>
  <c r="I60" i="5"/>
  <c r="I63" i="5" s="1"/>
  <c r="G60" i="5"/>
  <c r="G63" i="5" s="1"/>
  <c r="E60" i="5"/>
  <c r="E63" i="5" s="1"/>
  <c r="K57" i="5"/>
  <c r="I57" i="5"/>
  <c r="G57" i="5"/>
  <c r="E57" i="5"/>
  <c r="K56" i="5"/>
  <c r="K58" i="5" s="1"/>
  <c r="E56" i="5"/>
  <c r="E58" i="5" s="1"/>
  <c r="K53" i="5"/>
  <c r="I53" i="5"/>
  <c r="G53" i="5"/>
  <c r="E53" i="5"/>
  <c r="K52" i="5"/>
  <c r="I52" i="5"/>
  <c r="G52" i="5"/>
  <c r="E52" i="5"/>
  <c r="E54" i="5" s="1"/>
  <c r="T51" i="5"/>
  <c r="K51" i="5"/>
  <c r="I51" i="5"/>
  <c r="G51" i="5"/>
  <c r="E51" i="5"/>
  <c r="K50" i="5"/>
  <c r="I50" i="5"/>
  <c r="G50" i="5"/>
  <c r="E50" i="5"/>
  <c r="K49" i="5"/>
  <c r="K54" i="5" s="1"/>
  <c r="I49" i="5"/>
  <c r="I54" i="5" s="1"/>
  <c r="G49" i="5"/>
  <c r="G54" i="5" s="1"/>
  <c r="E49" i="5"/>
  <c r="T44" i="5"/>
  <c r="S44" i="5"/>
  <c r="K44" i="5"/>
  <c r="I44" i="5"/>
  <c r="I56" i="5" s="1"/>
  <c r="I58" i="5" s="1"/>
  <c r="G44" i="5"/>
  <c r="G56" i="5" s="1"/>
  <c r="G58" i="5" s="1"/>
  <c r="E44" i="5"/>
  <c r="I80" i="5" s="1"/>
  <c r="S43" i="5"/>
  <c r="T43" i="5" s="1"/>
  <c r="M41" i="5"/>
  <c r="S39" i="5"/>
  <c r="E77" i="4"/>
  <c r="E76" i="4"/>
  <c r="M80" i="4" s="1"/>
  <c r="E75" i="4"/>
  <c r="E74" i="4"/>
  <c r="M73" i="4"/>
  <c r="E73" i="4" s="1"/>
  <c r="M72" i="4"/>
  <c r="E72" i="4"/>
  <c r="M71" i="4"/>
  <c r="S51" i="4" s="1"/>
  <c r="K62" i="4"/>
  <c r="I62" i="4"/>
  <c r="G62" i="4"/>
  <c r="E62" i="4"/>
  <c r="K61" i="4"/>
  <c r="K63" i="4" s="1"/>
  <c r="I61" i="4"/>
  <c r="G61" i="4"/>
  <c r="E61" i="4"/>
  <c r="K60" i="4"/>
  <c r="I60" i="4"/>
  <c r="I63" i="4" s="1"/>
  <c r="G60" i="4"/>
  <c r="G63" i="4" s="1"/>
  <c r="E60" i="4"/>
  <c r="E63" i="4" s="1"/>
  <c r="K57" i="4"/>
  <c r="I57" i="4"/>
  <c r="G57" i="4"/>
  <c r="E57" i="4"/>
  <c r="K56" i="4"/>
  <c r="K58" i="4" s="1"/>
  <c r="K53" i="4"/>
  <c r="I53" i="4"/>
  <c r="G53" i="4"/>
  <c r="E53" i="4"/>
  <c r="K52" i="4"/>
  <c r="I52" i="4"/>
  <c r="G52" i="4"/>
  <c r="E52" i="4"/>
  <c r="E54" i="4" s="1"/>
  <c r="T51" i="4"/>
  <c r="K51" i="4"/>
  <c r="I51" i="4"/>
  <c r="G51" i="4"/>
  <c r="E51" i="4"/>
  <c r="K50" i="4"/>
  <c r="I50" i="4"/>
  <c r="G50" i="4"/>
  <c r="E50" i="4"/>
  <c r="K49" i="4"/>
  <c r="K54" i="4" s="1"/>
  <c r="I49" i="4"/>
  <c r="I54" i="4" s="1"/>
  <c r="G49" i="4"/>
  <c r="G54" i="4" s="1"/>
  <c r="E49" i="4"/>
  <c r="S44" i="4"/>
  <c r="T44" i="4" s="1"/>
  <c r="K44" i="4"/>
  <c r="K64" i="4" s="1"/>
  <c r="K67" i="4" s="1"/>
  <c r="I44" i="4"/>
  <c r="I56" i="4" s="1"/>
  <c r="I58" i="4" s="1"/>
  <c r="G44" i="4"/>
  <c r="E44" i="4"/>
  <c r="I80" i="4" s="1"/>
  <c r="S43" i="4"/>
  <c r="T43" i="4" s="1"/>
  <c r="M41" i="4"/>
  <c r="S39" i="4"/>
  <c r="E77" i="3"/>
  <c r="E76" i="3"/>
  <c r="M80" i="3" s="1"/>
  <c r="E75" i="3"/>
  <c r="E74" i="3"/>
  <c r="M73" i="3"/>
  <c r="E73" i="3"/>
  <c r="M72" i="3"/>
  <c r="E72" i="3"/>
  <c r="M71" i="3"/>
  <c r="S51" i="3" s="1"/>
  <c r="K62" i="3"/>
  <c r="I62" i="3"/>
  <c r="G62" i="3"/>
  <c r="E62" i="3"/>
  <c r="K61" i="3"/>
  <c r="K63" i="3" s="1"/>
  <c r="I61" i="3"/>
  <c r="G61" i="3"/>
  <c r="E61" i="3"/>
  <c r="K60" i="3"/>
  <c r="I60" i="3"/>
  <c r="I63" i="3" s="1"/>
  <c r="G60" i="3"/>
  <c r="G63" i="3" s="1"/>
  <c r="E60" i="3"/>
  <c r="E63" i="3" s="1"/>
  <c r="K57" i="3"/>
  <c r="I57" i="3"/>
  <c r="G57" i="3"/>
  <c r="E57" i="3"/>
  <c r="K56" i="3"/>
  <c r="K58" i="3" s="1"/>
  <c r="K53" i="3"/>
  <c r="I53" i="3"/>
  <c r="G53" i="3"/>
  <c r="E53" i="3"/>
  <c r="K52" i="3"/>
  <c r="I52" i="3"/>
  <c r="G52" i="3"/>
  <c r="E52" i="3"/>
  <c r="E54" i="3" s="1"/>
  <c r="T51" i="3"/>
  <c r="K51" i="3"/>
  <c r="I51" i="3"/>
  <c r="G51" i="3"/>
  <c r="E51" i="3"/>
  <c r="K50" i="3"/>
  <c r="K54" i="3" s="1"/>
  <c r="K64" i="3" s="1"/>
  <c r="K67" i="3" s="1"/>
  <c r="I50" i="3"/>
  <c r="G50" i="3"/>
  <c r="E50" i="3"/>
  <c r="K49" i="3"/>
  <c r="I49" i="3"/>
  <c r="I54" i="3" s="1"/>
  <c r="G49" i="3"/>
  <c r="G54" i="3" s="1"/>
  <c r="E49" i="3"/>
  <c r="T44" i="3"/>
  <c r="S44" i="3"/>
  <c r="K44" i="3"/>
  <c r="I44" i="3"/>
  <c r="I56" i="3" s="1"/>
  <c r="I58" i="3" s="1"/>
  <c r="G44" i="3"/>
  <c r="G56" i="3" s="1"/>
  <c r="G58" i="3" s="1"/>
  <c r="E44" i="3"/>
  <c r="I80" i="3" s="1"/>
  <c r="S43" i="3"/>
  <c r="T43" i="3" s="1"/>
  <c r="M41" i="3"/>
  <c r="S39" i="3"/>
  <c r="E77" i="2"/>
  <c r="E76" i="2"/>
  <c r="M80" i="2" s="1"/>
  <c r="E75" i="2"/>
  <c r="E74" i="2"/>
  <c r="M73" i="2"/>
  <c r="E73" i="2"/>
  <c r="M72" i="2"/>
  <c r="E72" i="2" s="1"/>
  <c r="M71" i="2"/>
  <c r="S51" i="2" s="1"/>
  <c r="K63" i="2"/>
  <c r="K62" i="2"/>
  <c r="I62" i="2"/>
  <c r="G62" i="2"/>
  <c r="E62" i="2"/>
  <c r="K61" i="2"/>
  <c r="I61" i="2"/>
  <c r="G61" i="2"/>
  <c r="E61" i="2"/>
  <c r="K60" i="2"/>
  <c r="I60" i="2"/>
  <c r="I63" i="2" s="1"/>
  <c r="G60" i="2"/>
  <c r="G63" i="2" s="1"/>
  <c r="E60" i="2"/>
  <c r="E63" i="2" s="1"/>
  <c r="K57" i="2"/>
  <c r="I57" i="2"/>
  <c r="G57" i="2"/>
  <c r="E57" i="2"/>
  <c r="K56" i="2"/>
  <c r="K58" i="2" s="1"/>
  <c r="E56" i="2"/>
  <c r="E58" i="2" s="1"/>
  <c r="K53" i="2"/>
  <c r="I53" i="2"/>
  <c r="G53" i="2"/>
  <c r="E53" i="2"/>
  <c r="K52" i="2"/>
  <c r="I52" i="2"/>
  <c r="G52" i="2"/>
  <c r="E52" i="2"/>
  <c r="E54" i="2" s="1"/>
  <c r="T51" i="2"/>
  <c r="K51" i="2"/>
  <c r="I51" i="2"/>
  <c r="G51" i="2"/>
  <c r="E51" i="2"/>
  <c r="K50" i="2"/>
  <c r="I50" i="2"/>
  <c r="G50" i="2"/>
  <c r="E50" i="2"/>
  <c r="K49" i="2"/>
  <c r="K54" i="2" s="1"/>
  <c r="I49" i="2"/>
  <c r="I54" i="2" s="1"/>
  <c r="G49" i="2"/>
  <c r="G54" i="2" s="1"/>
  <c r="E49" i="2"/>
  <c r="S44" i="2"/>
  <c r="T44" i="2" s="1"/>
  <c r="K44" i="2"/>
  <c r="I44" i="2"/>
  <c r="I56" i="2" s="1"/>
  <c r="I58" i="2" s="1"/>
  <c r="G44" i="2"/>
  <c r="G56" i="2" s="1"/>
  <c r="G58" i="2" s="1"/>
  <c r="E44" i="2"/>
  <c r="S43" i="2"/>
  <c r="T43" i="2" s="1"/>
  <c r="M41" i="2"/>
  <c r="S39" i="2"/>
  <c r="K53" i="1"/>
  <c r="K52" i="1"/>
  <c r="K51" i="1"/>
  <c r="K50" i="1"/>
  <c r="K49" i="1"/>
  <c r="I53" i="1"/>
  <c r="I52" i="1"/>
  <c r="I51" i="1"/>
  <c r="I50" i="1"/>
  <c r="I49" i="1"/>
  <c r="G53" i="1"/>
  <c r="G52" i="1"/>
  <c r="G51" i="1"/>
  <c r="G50" i="1"/>
  <c r="G49" i="1"/>
  <c r="E53" i="1"/>
  <c r="E52" i="1"/>
  <c r="E51" i="1"/>
  <c r="E50" i="1"/>
  <c r="E49" i="1"/>
  <c r="M41" i="1"/>
  <c r="I80" i="1"/>
  <c r="E77" i="1"/>
  <c r="E76" i="1"/>
  <c r="E75" i="1"/>
  <c r="E74" i="1"/>
  <c r="M73" i="1"/>
  <c r="E73" i="1" s="1"/>
  <c r="M72" i="1"/>
  <c r="E72" i="1" s="1"/>
  <c r="M71" i="1"/>
  <c r="K62" i="1"/>
  <c r="I62" i="1"/>
  <c r="G62" i="1"/>
  <c r="E62" i="1"/>
  <c r="K61" i="1"/>
  <c r="I61" i="1"/>
  <c r="I63" i="1" s="1"/>
  <c r="G61" i="1"/>
  <c r="E61" i="1"/>
  <c r="K60" i="1"/>
  <c r="I60" i="1"/>
  <c r="G60" i="1"/>
  <c r="E60" i="1"/>
  <c r="K57" i="1"/>
  <c r="I57" i="1"/>
  <c r="G57" i="1"/>
  <c r="E57" i="1"/>
  <c r="K56" i="1"/>
  <c r="I56" i="1"/>
  <c r="G56" i="1"/>
  <c r="E56" i="1"/>
  <c r="T51" i="1"/>
  <c r="S51" i="1"/>
  <c r="K44" i="1"/>
  <c r="S44" i="1"/>
  <c r="S43" i="1"/>
  <c r="S39" i="1"/>
  <c r="I44" i="1"/>
  <c r="G44" i="1"/>
  <c r="E44" i="1"/>
  <c r="T46" i="10" l="1"/>
  <c r="T49" i="10" s="1"/>
  <c r="E71" i="10"/>
  <c r="K64" i="10"/>
  <c r="K67" i="10" s="1"/>
  <c r="T50" i="10"/>
  <c r="S50" i="10"/>
  <c r="G64" i="10"/>
  <c r="G67" i="10" s="1"/>
  <c r="I64" i="10"/>
  <c r="I67" i="10" s="1"/>
  <c r="S46" i="10"/>
  <c r="S49" i="10" s="1"/>
  <c r="E56" i="10"/>
  <c r="E58" i="10" s="1"/>
  <c r="K80" i="10" s="1"/>
  <c r="T46" i="9"/>
  <c r="T49" i="9" s="1"/>
  <c r="T50" i="9" s="1"/>
  <c r="E71" i="9"/>
  <c r="K80" i="9"/>
  <c r="E64" i="9"/>
  <c r="E67" i="9" s="1"/>
  <c r="K64" i="9"/>
  <c r="K67" i="9" s="1"/>
  <c r="I64" i="9"/>
  <c r="I67" i="9" s="1"/>
  <c r="G64" i="9"/>
  <c r="G67" i="9" s="1"/>
  <c r="S46" i="9"/>
  <c r="S49" i="9" s="1"/>
  <c r="S50" i="9" s="1"/>
  <c r="E56" i="9"/>
  <c r="E58" i="9" s="1"/>
  <c r="T46" i="8"/>
  <c r="T49" i="8" s="1"/>
  <c r="E71" i="8"/>
  <c r="E64" i="8"/>
  <c r="E67" i="8" s="1"/>
  <c r="K80" i="8"/>
  <c r="K64" i="8"/>
  <c r="K67" i="8" s="1"/>
  <c r="T50" i="8"/>
  <c r="G64" i="8"/>
  <c r="G67" i="8" s="1"/>
  <c r="I64" i="8"/>
  <c r="I67" i="8" s="1"/>
  <c r="S46" i="8"/>
  <c r="S49" i="8" s="1"/>
  <c r="S50" i="8" s="1"/>
  <c r="T46" i="7"/>
  <c r="T49" i="7" s="1"/>
  <c r="T50" i="7" s="1"/>
  <c r="E71" i="7"/>
  <c r="K80" i="7"/>
  <c r="E64" i="7"/>
  <c r="E67" i="7" s="1"/>
  <c r="K64" i="7"/>
  <c r="K67" i="7" s="1"/>
  <c r="G64" i="7"/>
  <c r="G67" i="7" s="1"/>
  <c r="I64" i="7"/>
  <c r="I67" i="7" s="1"/>
  <c r="S46" i="7"/>
  <c r="S49" i="7" s="1"/>
  <c r="S50" i="7" s="1"/>
  <c r="E56" i="7"/>
  <c r="E58" i="7" s="1"/>
  <c r="E64" i="6"/>
  <c r="E67" i="6" s="1"/>
  <c r="T46" i="6"/>
  <c r="T49" i="6" s="1"/>
  <c r="E71" i="6"/>
  <c r="K80" i="6" s="1"/>
  <c r="K64" i="6"/>
  <c r="K67" i="6" s="1"/>
  <c r="T50" i="6"/>
  <c r="S50" i="6"/>
  <c r="G64" i="6"/>
  <c r="G67" i="6" s="1"/>
  <c r="I64" i="6"/>
  <c r="I67" i="6" s="1"/>
  <c r="S46" i="6"/>
  <c r="S49" i="6" s="1"/>
  <c r="T46" i="5"/>
  <c r="T49" i="5" s="1"/>
  <c r="T50" i="5" s="1"/>
  <c r="E71" i="5"/>
  <c r="K64" i="5"/>
  <c r="K67" i="5" s="1"/>
  <c r="K80" i="5"/>
  <c r="E64" i="5"/>
  <c r="E67" i="5" s="1"/>
  <c r="G64" i="5"/>
  <c r="G67" i="5" s="1"/>
  <c r="I64" i="5"/>
  <c r="I67" i="5" s="1"/>
  <c r="S46" i="5"/>
  <c r="S49" i="5" s="1"/>
  <c r="S50" i="5" s="1"/>
  <c r="E71" i="4"/>
  <c r="T46" i="4"/>
  <c r="T49" i="4" s="1"/>
  <c r="G64" i="4"/>
  <c r="G67" i="4" s="1"/>
  <c r="T50" i="4"/>
  <c r="S46" i="4"/>
  <c r="S49" i="4" s="1"/>
  <c r="S50" i="4" s="1"/>
  <c r="E56" i="4"/>
  <c r="E58" i="4" s="1"/>
  <c r="E64" i="4" s="1"/>
  <c r="E67" i="4" s="1"/>
  <c r="E69" i="4" s="1"/>
  <c r="E80" i="4" s="1"/>
  <c r="I64" i="4"/>
  <c r="I67" i="4" s="1"/>
  <c r="G56" i="4"/>
  <c r="G58" i="4" s="1"/>
  <c r="T46" i="3"/>
  <c r="T49" i="3" s="1"/>
  <c r="T50" i="3" s="1"/>
  <c r="E71" i="3"/>
  <c r="K80" i="3"/>
  <c r="G64" i="3"/>
  <c r="G67" i="3" s="1"/>
  <c r="I64" i="3"/>
  <c r="I67" i="3" s="1"/>
  <c r="S46" i="3"/>
  <c r="S49" i="3" s="1"/>
  <c r="S50" i="3" s="1"/>
  <c r="E56" i="3"/>
  <c r="E58" i="3" s="1"/>
  <c r="E64" i="3" s="1"/>
  <c r="E67" i="3" s="1"/>
  <c r="E69" i="3" s="1"/>
  <c r="E80" i="3" s="1"/>
  <c r="T46" i="2"/>
  <c r="T49" i="2" s="1"/>
  <c r="E71" i="2"/>
  <c r="K80" i="2"/>
  <c r="E64" i="2"/>
  <c r="E67" i="2" s="1"/>
  <c r="K64" i="2"/>
  <c r="K67" i="2" s="1"/>
  <c r="T50" i="2"/>
  <c r="G64" i="2"/>
  <c r="G67" i="2" s="1"/>
  <c r="I64" i="2"/>
  <c r="I67" i="2" s="1"/>
  <c r="S46" i="2"/>
  <c r="S49" i="2" s="1"/>
  <c r="S50" i="2" s="1"/>
  <c r="I80" i="2"/>
  <c r="T44" i="1"/>
  <c r="T43" i="1"/>
  <c r="M80" i="1"/>
  <c r="E71" i="1"/>
  <c r="G54" i="1"/>
  <c r="I54" i="1"/>
  <c r="G63" i="1"/>
  <c r="K63" i="1"/>
  <c r="E63" i="1"/>
  <c r="E58" i="1"/>
  <c r="E64" i="1" s="1"/>
  <c r="E67" i="1" s="1"/>
  <c r="G58" i="1"/>
  <c r="I58" i="1"/>
  <c r="K58" i="1"/>
  <c r="E54" i="1"/>
  <c r="K54" i="1"/>
  <c r="S46" i="1"/>
  <c r="S49" i="1" s="1"/>
  <c r="S50" i="1" s="1"/>
  <c r="T46" i="1"/>
  <c r="T49" i="1" s="1"/>
  <c r="T50" i="1" s="1"/>
  <c r="E64" i="10" l="1"/>
  <c r="E67" i="10" s="1"/>
  <c r="E69" i="10" s="1"/>
  <c r="E80" i="10" s="1"/>
  <c r="E69" i="9"/>
  <c r="E80" i="9" s="1"/>
  <c r="E69" i="8"/>
  <c r="E80" i="8" s="1"/>
  <c r="E69" i="7"/>
  <c r="E80" i="7" s="1"/>
  <c r="E69" i="6"/>
  <c r="E80" i="6" s="1"/>
  <c r="E69" i="5"/>
  <c r="E80" i="5" s="1"/>
  <c r="K80" i="4"/>
  <c r="E69" i="2"/>
  <c r="E80" i="2" s="1"/>
  <c r="I64" i="1"/>
  <c r="I67" i="1" s="1"/>
  <c r="G64" i="1"/>
  <c r="G67" i="1" s="1"/>
  <c r="K64" i="1"/>
  <c r="K67" i="1" s="1"/>
  <c r="K80" i="1"/>
  <c r="E69" i="1" l="1"/>
  <c r="E8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Tedika-Rudat, Petra</author>
  </authors>
  <commentList>
    <comment ref="C3" authorId="0" shapeId="0" xr:uid="{84618E8C-816C-4D9E-81BA-8E2CD3D0207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 bzw. Personal-Nr.</t>
        </r>
      </text>
    </comment>
    <comment ref="H3" authorId="0" shapeId="0" xr:uid="{8C30B479-A2C6-40BE-90EC-09A4B698FE6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</t>
        </r>
      </text>
    </comment>
    <comment ref="E29" authorId="0" shapeId="0" xr:uid="{7514A771-5700-4658-A9AE-8612A50B8D8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bei teilzeitbeschäftigten Mitarbeiter/innen bitte überschreiben</t>
        </r>
      </text>
    </comment>
    <comment ref="E41" authorId="0" shapeId="0" xr:uid="{DEDE9D97-DE06-4516-8DCE-1F510D5F724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G41" authorId="0" shapeId="0" xr:uid="{6417C81A-C95B-47DB-9384-056D34EAA60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I41" authorId="0" shapeId="0" xr:uid="{CD49FCB9-8A40-4A32-864F-DA46B800089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K41" authorId="0" shapeId="0" xr:uid="{B170ED01-9F79-4DB9-BDBD-6D60E59D9B1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E42" authorId="0" shapeId="0" xr:uid="{FEE8DF10-E83A-4642-9767-2F3623E7B5F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G42" authorId="0" shapeId="0" xr:uid="{B4EE7859-4AFE-42D0-AC6D-DCACA972844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I42" authorId="0" shapeId="0" xr:uid="{A2CBC0AE-52DC-4343-891E-25869B3B817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K42" authorId="0" shapeId="0" xr:uid="{8CFF430A-98E5-4FEC-BFD5-F07A660F933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B43" authorId="0" shapeId="0" xr:uid="{F3ABED76-A004-4C39-B7BE-C899A862A85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43" authorId="0" shapeId="0" xr:uid="{C43DA5F5-FE85-475B-85F6-00F68B8D794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G43" authorId="0" shapeId="0" xr:uid="{DD3C63C6-F42E-4ADF-B284-FD9729A3D41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I43" authorId="0" shapeId="0" xr:uid="{531CE754-3D42-4744-B3EB-A96DC42858B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K43" authorId="0" shapeId="0" xr:uid="{C6E20A2A-FAF5-472F-B0B6-6F6C21316D3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E66" authorId="0" shapeId="0" xr:uid="{32154D78-0C0C-4393-86C6-8D79F31EBA0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G66" authorId="0" shapeId="0" xr:uid="{87556A37-7BC9-43C2-B6BB-C49572D3C4D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I66" authorId="0" shapeId="0" xr:uid="{DA776475-1F50-49DD-A91E-47DBC2FF1D6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K66" authorId="0" shapeId="0" xr:uid="{DABB098E-37E1-4333-8554-1B26D8377CA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Tedika-Rudat, Petra</author>
  </authors>
  <commentList>
    <comment ref="C3" authorId="0" shapeId="0" xr:uid="{635B1DB5-5B29-4959-89E0-FAC49264B7F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 bzw. Personal-Nr.</t>
        </r>
      </text>
    </comment>
    <comment ref="H3" authorId="0" shapeId="0" xr:uid="{454248AD-7DBC-4497-A9A2-61CE3E3A157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</t>
        </r>
      </text>
    </comment>
    <comment ref="E29" authorId="0" shapeId="0" xr:uid="{CD254264-D619-465B-AB5C-21813364F4D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bei teilzeitbeschäftigten Mitarbeiter/innen bitte überschreiben</t>
        </r>
      </text>
    </comment>
    <comment ref="E41" authorId="0" shapeId="0" xr:uid="{F835A23A-F969-4ACB-8C77-2B239694D68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G41" authorId="0" shapeId="0" xr:uid="{D6458FAD-E3FA-4F9B-90BB-DF67EA408FF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I41" authorId="0" shapeId="0" xr:uid="{D7D6A53A-3956-425B-8DB1-6AC8DD2C83D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K41" authorId="0" shapeId="0" xr:uid="{6546F993-808C-4E5D-B59A-4CA0756499A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E42" authorId="0" shapeId="0" xr:uid="{626CA892-F93A-4E5A-8AB3-61A62CF5827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G42" authorId="0" shapeId="0" xr:uid="{FA868154-44F3-4EE4-ACBD-9019A970825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I42" authorId="0" shapeId="0" xr:uid="{C473FFF8-87B1-4A78-A197-9D33A209F09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K42" authorId="0" shapeId="0" xr:uid="{59C5EDA1-91FA-4921-B85E-EF4C92985D4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B43" authorId="0" shapeId="0" xr:uid="{F2525E78-FF87-4539-B6D6-A90BBA69C8C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43" authorId="0" shapeId="0" xr:uid="{E23FD66A-42AB-49D1-B5A0-B30ED9942CA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G43" authorId="0" shapeId="0" xr:uid="{98598465-26A2-4E43-BF5D-10A876176AC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I43" authorId="0" shapeId="0" xr:uid="{0C6D2DF0-BB90-4B58-B7FB-5AD5DBAA91A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K43" authorId="0" shapeId="0" xr:uid="{2AACB99F-E826-49EA-9CF8-C7989FFDC42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E66" authorId="0" shapeId="0" xr:uid="{FA72E9EB-EAC4-4B2E-AB53-E03AFBB35E9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G66" authorId="0" shapeId="0" xr:uid="{2D8CF7A2-6D2D-4851-B357-898279173C4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I66" authorId="0" shapeId="0" xr:uid="{74456DDD-27BD-449D-84A4-2766B86139F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K66" authorId="0" shapeId="0" xr:uid="{B3AD73B4-BC56-4C27-9AE2-54D15177F35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Tedika-Rudat, Petra</author>
  </authors>
  <commentList>
    <comment ref="C3" authorId="0" shapeId="0" xr:uid="{EB61EA03-D244-49ED-811F-2DA0F7E735B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 bzw. Personal-Nr.</t>
        </r>
      </text>
    </comment>
    <comment ref="H3" authorId="0" shapeId="0" xr:uid="{316F328C-4FC5-482F-AD9B-E2135D404DD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</t>
        </r>
      </text>
    </comment>
    <comment ref="E29" authorId="0" shapeId="0" xr:uid="{ABCE89BE-5204-4CCE-B518-F8CF74FC45C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bei teilzeitbeschäftigten Mitarbeiter/innen bitte überschreiben</t>
        </r>
      </text>
    </comment>
    <comment ref="E41" authorId="0" shapeId="0" xr:uid="{B18FF348-FAB9-4642-BC63-F60832AD769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G41" authorId="0" shapeId="0" xr:uid="{FF5E28B8-C101-4E0C-8161-51E65AD1F9A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I41" authorId="0" shapeId="0" xr:uid="{B8D81C46-6BBC-4390-98B7-572D35776AC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K41" authorId="0" shapeId="0" xr:uid="{FE21930C-E6AB-4A6A-B440-FAC4E57C53E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E42" authorId="0" shapeId="0" xr:uid="{5A7C178E-080F-45C1-B91C-E62077B20C7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G42" authorId="0" shapeId="0" xr:uid="{44FC2784-E4E0-467A-AEA5-0C99FCDF82E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I42" authorId="0" shapeId="0" xr:uid="{B1A1BAA1-03F4-4C14-9EDC-3C08A9A7C6A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K42" authorId="0" shapeId="0" xr:uid="{7277DA92-A9AE-41AE-BDC1-CCCC3C27D5E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B43" authorId="0" shapeId="0" xr:uid="{4438E7DC-7831-4473-869D-572BA41A36A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43" authorId="0" shapeId="0" xr:uid="{531D8C3C-72C9-4BA5-B7CE-7D779DBFEE3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G43" authorId="0" shapeId="0" xr:uid="{2BAB8A4B-D00E-4927-9455-3E302366B26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I43" authorId="0" shapeId="0" xr:uid="{F64668BA-5ECA-477B-BAE7-B61FC2F00A7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K43" authorId="0" shapeId="0" xr:uid="{5CB6F873-7808-4284-A990-3AE1EFCBAC2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E66" authorId="0" shapeId="0" xr:uid="{9DED25F9-27EC-4DC4-A95E-1A7768C8E19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G66" authorId="0" shapeId="0" xr:uid="{7BBE33D2-4AFC-4AF3-A0E2-D0743B70592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I66" authorId="0" shapeId="0" xr:uid="{72275DDB-5F56-4358-8F63-681A8FAF433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K66" authorId="0" shapeId="0" xr:uid="{974E4362-DE1C-4F29-A942-7C8292DE246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Tedika-Rudat, Petra</author>
  </authors>
  <commentList>
    <comment ref="C3" authorId="0" shapeId="0" xr:uid="{32BEE015-A122-4E10-94ED-366B1492013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 bzw. Personal-Nr.</t>
        </r>
      </text>
    </comment>
    <comment ref="H3" authorId="0" shapeId="0" xr:uid="{ACE5157E-F62D-43EC-868A-7884A7AD23E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</t>
        </r>
      </text>
    </comment>
    <comment ref="E29" authorId="0" shapeId="0" xr:uid="{C8FDF106-0B63-4D66-B595-D877CA13AD6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bei teilzeitbeschäftigten Mitarbeiter/innen bitte überschreiben</t>
        </r>
      </text>
    </comment>
    <comment ref="E41" authorId="0" shapeId="0" xr:uid="{B42FFA8C-782B-4764-AD8A-6CD4AF71C2C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G41" authorId="0" shapeId="0" xr:uid="{E4327796-E02E-40E0-9B59-AC280C043C3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I41" authorId="0" shapeId="0" xr:uid="{92ED8E95-80BC-4E4D-AD74-59DD26DF729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K41" authorId="0" shapeId="0" xr:uid="{F3F86FCB-3A82-4DAB-8A54-A0E38182958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E42" authorId="0" shapeId="0" xr:uid="{C2020D16-3C8B-41EC-B452-BABA12F6CEA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G42" authorId="0" shapeId="0" xr:uid="{E21BC1DA-3FCA-4CB5-BA22-EA8C048F5D7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I42" authorId="0" shapeId="0" xr:uid="{86DDA5B0-7C57-4656-B85E-D79B056288E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K42" authorId="0" shapeId="0" xr:uid="{00A9EEBD-BFEC-42A7-93A8-BC62D211E65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B43" authorId="0" shapeId="0" xr:uid="{A7338AF2-DE22-4034-8E0D-E44F3F7725B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43" authorId="0" shapeId="0" xr:uid="{EF40FEBD-C2AE-43DD-90EB-838B1A57023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G43" authorId="0" shapeId="0" xr:uid="{DB051420-BE16-4D31-ABF7-9152C06717F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I43" authorId="0" shapeId="0" xr:uid="{115FBE3B-F33E-4A2C-927C-0CAF0789C85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K43" authorId="0" shapeId="0" xr:uid="{7DE9A1AB-ECD4-46C9-85D6-36C24F71D1D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E66" authorId="0" shapeId="0" xr:uid="{D2B033AD-B24E-4A21-B525-8E7E2A9B316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G66" authorId="0" shapeId="0" xr:uid="{F8EBBD52-C4FE-4E7E-A287-3D82A99F61D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I66" authorId="0" shapeId="0" xr:uid="{A002610F-2A96-4D1D-A271-C84192CAE93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K66" authorId="0" shapeId="0" xr:uid="{FE6489DC-E374-4D3C-9E34-525CD398698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Tedika-Rudat, Petra</author>
  </authors>
  <commentList>
    <comment ref="C3" authorId="0" shapeId="0" xr:uid="{F3960A99-CF40-439E-B425-6FCADEE900C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 bzw. Personal-Nr.</t>
        </r>
      </text>
    </comment>
    <comment ref="H3" authorId="0" shapeId="0" xr:uid="{DCF2FD4D-CA17-4FC0-9BE8-807603711B8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</t>
        </r>
      </text>
    </comment>
    <comment ref="E29" authorId="0" shapeId="0" xr:uid="{61853CF5-C2A2-4E75-80E7-E5D5979F6C3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bei teilzeitbeschäftigten Mitarbeiter/innen bitte überschreiben</t>
        </r>
      </text>
    </comment>
    <comment ref="E41" authorId="0" shapeId="0" xr:uid="{B93ECEFB-BC16-4D06-A6BE-7C87CEC199B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G41" authorId="0" shapeId="0" xr:uid="{DEA7D43F-1829-476E-B9A2-800F79FBBBD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I41" authorId="0" shapeId="0" xr:uid="{0D2D6505-C4DA-4E3C-9344-818A62F0968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K41" authorId="0" shapeId="0" xr:uid="{E79A18A8-4820-4986-BC44-EBA06E2268A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E42" authorId="0" shapeId="0" xr:uid="{2216B4CD-B433-4922-8681-6A15CC863CC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G42" authorId="0" shapeId="0" xr:uid="{EA31850C-2999-454A-9C8B-C5177A6311C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I42" authorId="0" shapeId="0" xr:uid="{D526647B-F3CA-4EB2-9AE3-6904EA87898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K42" authorId="0" shapeId="0" xr:uid="{C6D2BA6E-0A28-4F46-B2AD-188E8999C08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B43" authorId="0" shapeId="0" xr:uid="{275D2E23-E8F7-4EF0-ACAE-667398906D9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43" authorId="0" shapeId="0" xr:uid="{89202198-BE88-4779-90C6-359558E1010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G43" authorId="0" shapeId="0" xr:uid="{316ED5C7-C2B7-4BAB-86D2-8EA3BFF2EAC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I43" authorId="0" shapeId="0" xr:uid="{6AD24C49-86C5-40BD-98DF-6DB7E37E35F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K43" authorId="0" shapeId="0" xr:uid="{C5FC1705-674A-4675-B8C0-0264A67FA68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E66" authorId="0" shapeId="0" xr:uid="{8B122480-3F7D-40D1-9C8F-B3C5AEE467F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G66" authorId="0" shapeId="0" xr:uid="{57D0F955-E16A-4F06-886B-52C37EF2668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I66" authorId="0" shapeId="0" xr:uid="{D3C83600-EFAA-41D7-8F42-6BE3105A764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K66" authorId="0" shapeId="0" xr:uid="{70CB909D-F10F-4E7A-9101-213E877B9A8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Tedika-Rudat, Petra</author>
  </authors>
  <commentList>
    <comment ref="C3" authorId="0" shapeId="0" xr:uid="{D8F4E8CA-51D1-4C29-8BEA-A595EC6FC9F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 bzw. Personal-Nr.</t>
        </r>
      </text>
    </comment>
    <comment ref="H3" authorId="0" shapeId="0" xr:uid="{5B58F988-A076-41F2-AD68-B3C51BBA15D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</t>
        </r>
      </text>
    </comment>
    <comment ref="E29" authorId="0" shapeId="0" xr:uid="{FD5CF9D1-4FC9-4A20-9235-CC3A8BDCFDD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bei teilzeitbeschäftigten Mitarbeiter/innen bitte überschreiben</t>
        </r>
      </text>
    </comment>
    <comment ref="E41" authorId="0" shapeId="0" xr:uid="{84C0DB03-D151-4327-A264-C6CFA989FD4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G41" authorId="0" shapeId="0" xr:uid="{39F1E669-8BF6-4A6C-92D7-264C0F66DB8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I41" authorId="0" shapeId="0" xr:uid="{862DB424-EB55-4EB2-B4DF-847C610799D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K41" authorId="0" shapeId="0" xr:uid="{6655EA57-6DF1-4A9E-84B3-191B805DD84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E42" authorId="0" shapeId="0" xr:uid="{C4A944C7-F11E-47A7-8C21-BE2942D334F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G42" authorId="0" shapeId="0" xr:uid="{426676F9-D330-4BA1-9021-FC7A83E4BBA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I42" authorId="0" shapeId="0" xr:uid="{D2F4C9A5-16A3-4636-9146-D8462D20B58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K42" authorId="0" shapeId="0" xr:uid="{27B6C140-BB02-458E-A116-0E810F58EC7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B43" authorId="0" shapeId="0" xr:uid="{EF8164FC-096A-477C-801D-7B25414E30E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43" authorId="0" shapeId="0" xr:uid="{97D9B0DF-C4B7-4E1A-AE8E-2D5782FFEFF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G43" authorId="0" shapeId="0" xr:uid="{D5D670B7-46B4-43E8-8678-B6FA0803BC0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I43" authorId="0" shapeId="0" xr:uid="{78862CAF-A14A-48FD-8E28-E675886DDCB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K43" authorId="0" shapeId="0" xr:uid="{89242556-7A39-46DE-AA6C-CA0DCA22788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E66" authorId="0" shapeId="0" xr:uid="{D7D1057F-E458-4693-87DA-C169BA4C9CB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G66" authorId="0" shapeId="0" xr:uid="{87E32C32-BB21-44D1-94B6-33175A1917A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I66" authorId="0" shapeId="0" xr:uid="{12C1C295-D1AF-4005-A144-DC6F6C1F010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K66" authorId="0" shapeId="0" xr:uid="{7D0086EC-77A8-4EDE-8B26-38C73BCC4A5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Tedika-Rudat, Petra</author>
  </authors>
  <commentList>
    <comment ref="C3" authorId="0" shapeId="0" xr:uid="{316E75DB-0639-43F7-8D9E-13DDFBA942B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 bzw. Personal-Nr.</t>
        </r>
      </text>
    </comment>
    <comment ref="H3" authorId="0" shapeId="0" xr:uid="{E3D8E4C3-83D0-4210-B03A-B7935CC7A68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</t>
        </r>
      </text>
    </comment>
    <comment ref="E29" authorId="0" shapeId="0" xr:uid="{AA0E8A50-A5B0-4C32-B1A7-28D23FD3C27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bei teilzeitbeschäftigten Mitarbeiter/innen bitte überschreiben</t>
        </r>
      </text>
    </comment>
    <comment ref="E41" authorId="0" shapeId="0" xr:uid="{23D57422-3776-40D9-BD42-7B3BCD5AA50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G41" authorId="0" shapeId="0" xr:uid="{B77FEA3D-A84E-4B75-A59A-37A7A32864A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I41" authorId="0" shapeId="0" xr:uid="{D34BA278-1592-4C8F-9B92-F8EAFAB82C0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K41" authorId="0" shapeId="0" xr:uid="{A03955CF-990F-42CC-B2DB-7092B5C86CB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E42" authorId="0" shapeId="0" xr:uid="{3411B0F5-11E1-478D-A1AA-2881E21DE7E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G42" authorId="0" shapeId="0" xr:uid="{8C53AB09-812A-48C8-A13A-0D33D2C302B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I42" authorId="0" shapeId="0" xr:uid="{55C7E805-84FE-4365-885A-605111252A8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K42" authorId="0" shapeId="0" xr:uid="{28D5F249-AB06-4C95-A7F9-9B9EFED3CE3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B43" authorId="0" shapeId="0" xr:uid="{60CE396A-97D0-446B-907A-E74BDD8DC4D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43" authorId="0" shapeId="0" xr:uid="{BE923676-DD94-44DA-9CED-ED8C7F949CF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G43" authorId="0" shapeId="0" xr:uid="{402B75C8-61D5-4DF3-BB06-26D5A1FDDA8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I43" authorId="0" shapeId="0" xr:uid="{CE2B0573-C48C-45AD-A797-9343B2B679F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K43" authorId="0" shapeId="0" xr:uid="{9BC03D9D-C60E-43C7-B1B5-6C0762AC457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E66" authorId="0" shapeId="0" xr:uid="{D6FAC9D6-F93B-4BD6-8086-C65D5A5C367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G66" authorId="0" shapeId="0" xr:uid="{D9FE8FF1-8ADC-47C8-818D-C8DEB775DBA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I66" authorId="0" shapeId="0" xr:uid="{08E8E8D4-A4F3-411D-8A03-78E2BEE193B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K66" authorId="0" shapeId="0" xr:uid="{A68A19C4-B1A2-454C-8ABF-C806B90E0B3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Tedika-Rudat, Petra</author>
  </authors>
  <commentList>
    <comment ref="C3" authorId="0" shapeId="0" xr:uid="{3FC1CEFE-340D-440C-9CB2-0A95E0319E1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 bzw. Personal-Nr.</t>
        </r>
      </text>
    </comment>
    <comment ref="H3" authorId="0" shapeId="0" xr:uid="{908DA9CF-DD4F-4DFD-9BD9-27AAA8D715C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</t>
        </r>
      </text>
    </comment>
    <comment ref="E29" authorId="0" shapeId="0" xr:uid="{C95F7D6C-96D9-4948-A465-0F5A18A4576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bei teilzeitbeschäftigten Mitarbeiter/innen bitte überschreiben</t>
        </r>
      </text>
    </comment>
    <comment ref="E41" authorId="0" shapeId="0" xr:uid="{F1BF8A03-EBE3-44D8-BDE6-9D530F2BC8C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G41" authorId="0" shapeId="0" xr:uid="{075F9E31-C870-45B5-AD18-634B7839F8E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I41" authorId="0" shapeId="0" xr:uid="{87B0EBE9-B684-42B6-88E5-A5890AE624E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K41" authorId="0" shapeId="0" xr:uid="{2ADB405E-DF39-4212-AE63-E70AB7931B7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E42" authorId="0" shapeId="0" xr:uid="{EA640EF5-DA05-4830-9D61-88EE0EB6245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G42" authorId="0" shapeId="0" xr:uid="{78C11A0E-2593-4630-B58B-5D0D66D791F8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I42" authorId="0" shapeId="0" xr:uid="{155E2D2D-1B5C-4194-ADDF-8B0361AB5F7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K42" authorId="0" shapeId="0" xr:uid="{D5BE86D5-CC60-4BC0-AFCB-033286B7D1B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B43" authorId="0" shapeId="0" xr:uid="{654675D9-66F1-4EBC-ACAF-099858061B0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43" authorId="0" shapeId="0" xr:uid="{B5938D08-232E-4569-8A5F-8507AB723E3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G43" authorId="0" shapeId="0" xr:uid="{32D7104B-ADC4-4888-AA89-C679B8829F0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I43" authorId="0" shapeId="0" xr:uid="{2FBC3B85-75FC-4087-81F1-EF6510F85EF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K43" authorId="0" shapeId="0" xr:uid="{D2DC9E9F-BF6C-4BD3-A719-967D129CCE8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E66" authorId="0" shapeId="0" xr:uid="{303A8A87-4B54-42DC-9A43-59F750A28E4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G66" authorId="0" shapeId="0" xr:uid="{3B3C489D-8666-4C67-BD73-A6ECCFE5219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I66" authorId="0" shapeId="0" xr:uid="{A2BF86A7-A5C6-4507-B59A-02253DA37C8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K66" authorId="0" shapeId="0" xr:uid="{91C0BD69-1E84-45C5-BA40-E3B9516A12B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Tedika-Rudat, Petra</author>
  </authors>
  <commentList>
    <comment ref="C3" authorId="0" shapeId="0" xr:uid="{772C2C06-0ED1-4E7A-823A-3329F58EA42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 bzw. Personal-Nr.</t>
        </r>
      </text>
    </comment>
    <comment ref="H3" authorId="0" shapeId="0" xr:uid="{70E84BBF-C237-4D2F-9115-A34F2233B1BE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</t>
        </r>
      </text>
    </comment>
    <comment ref="E29" authorId="0" shapeId="0" xr:uid="{B1E643B0-6AF9-4CDB-B094-84814FFE479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bei teilzeitbeschäftigten Mitarbeiter/innen bitte überschreiben</t>
        </r>
      </text>
    </comment>
    <comment ref="E41" authorId="0" shapeId="0" xr:uid="{BE2CC664-A709-4427-9979-B1A72D7C213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G41" authorId="0" shapeId="0" xr:uid="{D6F3FE3A-AB55-4F1C-8615-523FAE107C1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I41" authorId="0" shapeId="0" xr:uid="{3C8BFF0F-D475-49C9-8C68-C57785F3424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K41" authorId="0" shapeId="0" xr:uid="{DD0200EF-BAA0-4BD3-9E07-5D9141E1782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E42" authorId="0" shapeId="0" xr:uid="{7A6696C5-C9F9-4D2A-9A7D-B7C6023D7D1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G42" authorId="0" shapeId="0" xr:uid="{7361E92A-061A-4312-AECE-F72C86B48C3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I42" authorId="0" shapeId="0" xr:uid="{B19312ED-72D0-46D1-BA29-5B26A5918FC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K42" authorId="0" shapeId="0" xr:uid="{639A4428-53E3-4B74-B885-63BF51B7B88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B43" authorId="0" shapeId="0" xr:uid="{8F477D1E-B314-45CB-9802-1E071BC0DC0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43" authorId="0" shapeId="0" xr:uid="{8DEE1E5D-3E87-4E61-B4E7-57FEA4D7664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G43" authorId="0" shapeId="0" xr:uid="{41E3AAD9-4CE3-41FB-8550-5140E0C51D7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I43" authorId="0" shapeId="0" xr:uid="{A16DBA8C-023E-4125-A973-C79EF057DFB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K43" authorId="0" shapeId="0" xr:uid="{C4E2BB1C-3200-4709-A910-79B66898AFF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E66" authorId="0" shapeId="0" xr:uid="{8FAA0919-9CEA-46E8-862A-6CF9A919BD65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G66" authorId="0" shapeId="0" xr:uid="{EC87CB92-32D8-498C-820D-47787C54F63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I66" authorId="0" shapeId="0" xr:uid="{A3768844-D8EC-4319-A05C-3A8EBD6BDDF4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K66" authorId="0" shapeId="0" xr:uid="{98A1BC02-AF8D-4166-96D4-DAFE5777D20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Tedika-Rudat, Petra</author>
  </authors>
  <commentList>
    <comment ref="C3" authorId="0" shapeId="0" xr:uid="{155A48DF-F02C-4DD2-B0A6-17AC7E498AF0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 bzw. Personal-Nr.</t>
        </r>
      </text>
    </comment>
    <comment ref="H3" authorId="0" shapeId="0" xr:uid="{D956B134-419A-44E0-856D-58E853D1CE5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alternativ: Anfangsbuchstabe</t>
        </r>
      </text>
    </comment>
    <comment ref="E29" authorId="0" shapeId="0" xr:uid="{446DA477-296A-4E77-8942-A33CC66212AB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Wert bei teilzeitbeschäftigten Mitarbeiter/innen bitte überschreiben</t>
        </r>
      </text>
    </comment>
    <comment ref="E41" authorId="0" shapeId="0" xr:uid="{63838638-2209-4017-A31E-CDB5521EAA4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G41" authorId="0" shapeId="0" xr:uid="{7119F6AB-90C1-4AA6-90C6-E2D4A752460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I41" authorId="0" shapeId="0" xr:uid="{ED152DB6-7C83-4F52-8AB8-B5DE46307566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K41" authorId="0" shapeId="0" xr:uid="{F85E87EE-C75C-4B4F-90B2-A2D7DEBF5D47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Bruttolohn für vollzeitbeschäftigte/n Mitarbeiter mit Zelle M41 multiplizieren.</t>
        </r>
      </text>
    </comment>
    <comment ref="E42" authorId="0" shapeId="0" xr:uid="{809A6B74-80F5-4826-95FA-A33805CEB85C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G42" authorId="0" shapeId="0" xr:uid="{96918A85-177C-49DF-95A1-884EE99B7BF9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I42" authorId="0" shapeId="0" xr:uid="{383C61AF-C7C5-4B34-B751-21A2E0D616C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K42" authorId="0" shapeId="0" xr:uid="{6D90A940-D910-4074-BD12-77078CD6710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Kinderzuschlag/-schläge für vollzeitbeschäftigte/n Mitarbeiter mit Zelle M41 multiplizieren und mit Rechtsgrundlage nachweisen.</t>
        </r>
      </text>
    </comment>
    <comment ref="B43" authorId="0" shapeId="0" xr:uid="{92660F14-0020-4C86-8EA3-DD5205F245CA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Bitte benennen und Anspruch mit Rechtsgrundlage nachweisen.</t>
        </r>
      </text>
    </comment>
    <comment ref="E43" authorId="0" shapeId="0" xr:uid="{6DA847CE-7EB2-4240-AC58-64E421ED7412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G43" authorId="0" shapeId="0" xr:uid="{3366ACE8-DC25-45AB-9695-EDA1E2EBA02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I43" authorId="0" shapeId="0" xr:uid="{B5435DB4-5F33-4EA0-BE9E-DE8B944AB38D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K43" authorId="0" shapeId="0" xr:uid="{22CB8669-003C-4945-A11D-9E91BAB6B14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Angabe für vollzeitbeschäftigte/n Mitarbeiter mit Zelle M41 multiplizieren.</t>
        </r>
      </text>
    </comment>
    <comment ref="E66" authorId="0" shapeId="0" xr:uid="{55FD084B-BEC0-46AD-86A5-2D607FFCDBD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G66" authorId="0" shapeId="0" xr:uid="{B7F01727-371B-4293-A72D-E13C61183673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I66" authorId="0" shapeId="0" xr:uid="{7091C57B-AF43-4EA3-97CF-6117464F0E0F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  <comment ref="K66" authorId="0" shapeId="0" xr:uid="{9D5E8431-FCC1-4146-9249-92B919C00F71}">
      <text>
        <r>
          <rPr>
            <b/>
            <sz val="9"/>
            <color indexed="81"/>
            <rFont val="Segoe UI"/>
            <family val="2"/>
          </rPr>
          <t>Tedika-Rudat, Petra:</t>
        </r>
        <r>
          <rPr>
            <sz val="9"/>
            <color indexed="81"/>
            <rFont val="Segoe UI"/>
            <family val="2"/>
          </rPr>
          <t xml:space="preserve">
bei unterjähigen Änderungen bitte anpassen</t>
        </r>
      </text>
    </comment>
  </commentList>
</comments>
</file>

<file path=xl/sharedStrings.xml><?xml version="1.0" encoding="utf-8"?>
<sst xmlns="http://schemas.openxmlformats.org/spreadsheetml/2006/main" count="1730" uniqueCount="77">
  <si>
    <t>Anlage Personalkostenkalkulation</t>
  </si>
  <si>
    <t>1. Angaben zur Person</t>
  </si>
  <si>
    <t>Name:</t>
  </si>
  <si>
    <t>Vorname:</t>
  </si>
  <si>
    <t>Tätigkeit:</t>
  </si>
  <si>
    <t>Beruf/Qualifikation:</t>
  </si>
  <si>
    <t>2. Vergütung</t>
  </si>
  <si>
    <t>2.1. Vergütung nach TVöD</t>
  </si>
  <si>
    <t>Vergütungsgruppe</t>
  </si>
  <si>
    <t>2.2. Vergütung nach anderem Tarif</t>
  </si>
  <si>
    <t>Die gesamte ausgeübte Tätigkeit ist bewertet nach Vergütungsgruppe</t>
  </si>
  <si>
    <t>Bezeichnung des Tarifes</t>
  </si>
  <si>
    <t>3. Beschäftigungs- und Arbeitszeit</t>
  </si>
  <si>
    <t>3.1. Dauer der Beschäftigung</t>
  </si>
  <si>
    <t xml:space="preserve">o. g. Person ist seit </t>
  </si>
  <si>
    <t>im genannten Projekt tätig</t>
  </si>
  <si>
    <t>o. g. Person soll ab</t>
  </si>
  <si>
    <t>im genannten Projekt beschäftigt werden</t>
  </si>
  <si>
    <t>3.2. Arbeitsumfang</t>
  </si>
  <si>
    <t>o. g. Person ist</t>
  </si>
  <si>
    <t>Stunden pro Woche im geförderten Projekt tätig</t>
  </si>
  <si>
    <t>4. Personalkostenberechnung</t>
  </si>
  <si>
    <t>Personalkosten</t>
  </si>
  <si>
    <t>ab</t>
  </si>
  <si>
    <t>Stufe</t>
  </si>
  <si>
    <t>monatliche Bruttovergütung</t>
  </si>
  <si>
    <t>Grundvergütung</t>
  </si>
  <si>
    <t>EUR</t>
  </si>
  <si>
    <t>Kinderzuschläge (Nachweis erforderlich)</t>
  </si>
  <si>
    <t>Weitere (bitte überschreiben)</t>
  </si>
  <si>
    <t>Summe</t>
  </si>
  <si>
    <t>SV-pflichtiges Brutto</t>
  </si>
  <si>
    <t>Arbeitgeberanteile SV</t>
  </si>
  <si>
    <t>Pflegeversicherung</t>
  </si>
  <si>
    <t>Rentenversicherung</t>
  </si>
  <si>
    <t>Arbeitslosenversicherung</t>
  </si>
  <si>
    <t>Krankenversicherung</t>
  </si>
  <si>
    <t>Zusatzbeitrag Krankenversicherung</t>
  </si>
  <si>
    <t>Arbeitgeberanteil Altersvorsorge</t>
  </si>
  <si>
    <t>ZVK/EZVK</t>
  </si>
  <si>
    <t>Arbeitgeberanteile Umlagen/Beiträge</t>
  </si>
  <si>
    <t>U1</t>
  </si>
  <si>
    <t>U2</t>
  </si>
  <si>
    <t>Insolvenzumlage</t>
  </si>
  <si>
    <t>monatlicher Grundaufwand</t>
  </si>
  <si>
    <t>Jahresbruttovergüt. in Monaten</t>
  </si>
  <si>
    <t>Anzahl der Monate</t>
  </si>
  <si>
    <t>ergibt</t>
  </si>
  <si>
    <t>Summe gesamt</t>
  </si>
  <si>
    <t>Jahressonderzahlung Brutto</t>
  </si>
  <si>
    <t>Jahressonderzahlung - AG-Anteil SV</t>
  </si>
  <si>
    <t>Jahressonderzahlung - AG-Anteil Altersvors.</t>
  </si>
  <si>
    <t>Jahressonderzahlung - AG-Anteil Uml./Beitr.</t>
  </si>
  <si>
    <t>Berufsgenossenschaft</t>
  </si>
  <si>
    <t>Gefahrklasse:</t>
  </si>
  <si>
    <t>Beitragsfuß:</t>
  </si>
  <si>
    <t>Berufsgenossenschaft - Ausgleichsumlage</t>
  </si>
  <si>
    <t>Gesamtbetrag</t>
  </si>
  <si>
    <t>davon:</t>
  </si>
  <si>
    <t>PK</t>
  </si>
  <si>
    <t>Gelb unterlegte Zellen - soweit zutreffend - bitte ausfüllen.</t>
  </si>
  <si>
    <t xml:space="preserve"> Zellen rechnen selbst.</t>
  </si>
  <si>
    <t>Krankenkasse:</t>
  </si>
  <si>
    <t>Prozentsatz</t>
  </si>
  <si>
    <t>KV+PV</t>
  </si>
  <si>
    <t>RV+AV</t>
  </si>
  <si>
    <t>Jahresvergütung:</t>
  </si>
  <si>
    <t>Jahressonderzahlung:</t>
  </si>
  <si>
    <t>Gesamt:</t>
  </si>
  <si>
    <t>Grenze jährlich:</t>
  </si>
  <si>
    <t>Diff zu mehr</t>
  </si>
  <si>
    <t>rest</t>
  </si>
  <si>
    <t>red%</t>
  </si>
  <si>
    <t>Grenze monatlich:</t>
  </si>
  <si>
    <t>%</t>
  </si>
  <si>
    <t>PNK</t>
  </si>
  <si>
    <t>BGW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</si>
</sst>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VzÄ&quot;"/>
    <numFmt numFmtId="165" formatCode="0.000%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7">
    <xf numFmtId="0" fontId="0" fillId="0" borderId="0" xfId="0"/>
    <xf numFmtId="0" fontId="1" fillId="0" borderId="1" xfId="1" applyBorder="1" applyProtection="1"/>
    <xf numFmtId="0" fontId="2" fillId="0" borderId="2" xfId="1" applyFont="1" applyBorder="1" applyProtection="1"/>
    <xf numFmtId="0" fontId="1" fillId="0" borderId="2" xfId="1" applyBorder="1" applyProtection="1"/>
    <xf numFmtId="0" fontId="1" fillId="0" borderId="3" xfId="1" applyBorder="1" applyProtection="1"/>
    <xf numFmtId="0" fontId="2" fillId="0" borderId="4" xfId="1" applyFont="1" applyBorder="1" applyProtection="1"/>
    <xf numFmtId="0" fontId="1" fillId="0" borderId="4" xfId="1" applyBorder="1" applyProtection="1"/>
    <xf numFmtId="0" fontId="3" fillId="0" borderId="5" xfId="1" applyFont="1" applyBorder="1" applyAlignment="1" applyProtection="1">
      <alignment horizontal="left"/>
    </xf>
    <xf numFmtId="0" fontId="3" fillId="0" borderId="0" xfId="1" applyFont="1" applyBorder="1" applyAlignment="1" applyProtection="1">
      <alignment horizontal="left"/>
    </xf>
    <xf numFmtId="0" fontId="3" fillId="2" borderId="6" xfId="1" applyFont="1" applyFill="1" applyBorder="1" applyAlignment="1" applyProtection="1">
      <alignment horizontal="left"/>
      <protection locked="0"/>
    </xf>
    <xf numFmtId="0" fontId="3" fillId="2" borderId="7" xfId="1" applyFont="1" applyFill="1" applyBorder="1" applyAlignment="1" applyProtection="1">
      <alignment horizontal="left"/>
      <protection locked="0"/>
    </xf>
    <xf numFmtId="0" fontId="3" fillId="2" borderId="8" xfId="1" applyFont="1" applyFill="1" applyBorder="1" applyAlignment="1" applyProtection="1">
      <alignment horizontal="left"/>
      <protection locked="0"/>
    </xf>
    <xf numFmtId="0" fontId="3" fillId="0" borderId="0" xfId="1" applyFont="1" applyBorder="1" applyAlignment="1" applyProtection="1">
      <alignment horizontal="right"/>
    </xf>
    <xf numFmtId="0" fontId="3" fillId="0" borderId="5" xfId="1" applyFont="1" applyBorder="1" applyAlignment="1" applyProtection="1">
      <alignment horizontal="left"/>
    </xf>
    <xf numFmtId="0" fontId="3" fillId="0" borderId="0" xfId="1" applyFont="1" applyBorder="1" applyAlignment="1" applyProtection="1">
      <alignment horizontal="left"/>
    </xf>
    <xf numFmtId="0" fontId="3" fillId="0" borderId="0" xfId="1" applyFont="1" applyBorder="1" applyProtection="1"/>
    <xf numFmtId="0" fontId="3" fillId="0" borderId="9" xfId="1" applyFont="1" applyBorder="1" applyProtection="1"/>
    <xf numFmtId="0" fontId="3" fillId="0" borderId="10" xfId="1" applyFont="1" applyBorder="1" applyProtection="1"/>
    <xf numFmtId="0" fontId="1" fillId="0" borderId="0" xfId="1" applyProtection="1"/>
    <xf numFmtId="0" fontId="1" fillId="0" borderId="0" xfId="1" applyAlignment="1" applyProtection="1">
      <alignment horizontal="center"/>
    </xf>
    <xf numFmtId="0" fontId="4" fillId="0" borderId="2" xfId="1" applyFont="1" applyBorder="1" applyProtection="1"/>
    <xf numFmtId="0" fontId="1" fillId="0" borderId="2" xfId="1" applyBorder="1" applyAlignment="1" applyProtection="1">
      <alignment horizontal="center"/>
    </xf>
    <xf numFmtId="0" fontId="4" fillId="0" borderId="4" xfId="1" applyFont="1" applyBorder="1" applyProtection="1"/>
    <xf numFmtId="0" fontId="1" fillId="0" borderId="4" xfId="1" applyBorder="1" applyAlignment="1" applyProtection="1">
      <alignment horizontal="center"/>
    </xf>
    <xf numFmtId="0" fontId="5" fillId="0" borderId="4" xfId="1" applyFont="1" applyFill="1" applyBorder="1" applyProtection="1"/>
    <xf numFmtId="0" fontId="5" fillId="0" borderId="5" xfId="1" applyFont="1" applyBorder="1" applyProtection="1"/>
    <xf numFmtId="0" fontId="5" fillId="0" borderId="0" xfId="1" applyFont="1" applyBorder="1" applyProtection="1"/>
    <xf numFmtId="0" fontId="1" fillId="0" borderId="0" xfId="1" applyFill="1" applyBorder="1" applyProtection="1"/>
    <xf numFmtId="0" fontId="1" fillId="0" borderId="11" xfId="1" applyBorder="1" applyProtection="1"/>
    <xf numFmtId="0" fontId="1" fillId="0" borderId="12" xfId="1" applyBorder="1" applyProtection="1"/>
    <xf numFmtId="0" fontId="1" fillId="0" borderId="12" xfId="1" applyBorder="1" applyAlignment="1" applyProtection="1">
      <alignment horizontal="center"/>
    </xf>
    <xf numFmtId="0" fontId="1" fillId="0" borderId="5" xfId="1" applyBorder="1" applyProtection="1"/>
    <xf numFmtId="0" fontId="1" fillId="0" borderId="0" xfId="1" applyBorder="1" applyProtection="1"/>
    <xf numFmtId="0" fontId="1" fillId="0" borderId="0" xfId="1" applyBorder="1" applyAlignment="1" applyProtection="1">
      <alignment horizontal="center"/>
    </xf>
    <xf numFmtId="0" fontId="2" fillId="0" borderId="0" xfId="1" applyFont="1" applyBorder="1" applyProtection="1"/>
    <xf numFmtId="0" fontId="5" fillId="0" borderId="0" xfId="1" applyFont="1" applyBorder="1" applyAlignment="1" applyProtection="1">
      <alignment horizontal="center"/>
    </xf>
    <xf numFmtId="0" fontId="3" fillId="0" borderId="3" xfId="1" applyFont="1" applyBorder="1" applyProtection="1"/>
    <xf numFmtId="0" fontId="3" fillId="0" borderId="4" xfId="1" applyFont="1" applyBorder="1" applyProtection="1"/>
    <xf numFmtId="0" fontId="3" fillId="0" borderId="4" xfId="1" applyFont="1" applyBorder="1" applyAlignment="1" applyProtection="1">
      <alignment horizontal="center"/>
    </xf>
    <xf numFmtId="0" fontId="3" fillId="0" borderId="5" xfId="1" applyFont="1" applyBorder="1" applyProtection="1"/>
    <xf numFmtId="0" fontId="4" fillId="0" borderId="0" xfId="1" applyFont="1" applyBorder="1" applyProtection="1"/>
    <xf numFmtId="0" fontId="3" fillId="0" borderId="0" xfId="1" applyFont="1" applyBorder="1" applyAlignment="1" applyProtection="1">
      <alignment horizontal="center"/>
    </xf>
    <xf numFmtId="0" fontId="5" fillId="2" borderId="13" xfId="1" applyFont="1" applyFill="1" applyBorder="1" applyAlignment="1" applyProtection="1">
      <alignment horizontal="center" vertical="center"/>
      <protection locked="0"/>
    </xf>
    <xf numFmtId="14" fontId="5" fillId="2" borderId="13" xfId="1" applyNumberFormat="1" applyFont="1" applyFill="1" applyBorder="1" applyAlignment="1" applyProtection="1">
      <alignment horizontal="center"/>
      <protection locked="0"/>
    </xf>
    <xf numFmtId="1" fontId="5" fillId="2" borderId="13" xfId="1" applyNumberFormat="1" applyFont="1" applyFill="1" applyBorder="1" applyAlignment="1" applyProtection="1">
      <alignment horizontal="center"/>
      <protection locked="0"/>
    </xf>
    <xf numFmtId="0" fontId="5" fillId="0" borderId="0" xfId="1" applyFont="1" applyBorder="1" applyAlignment="1" applyProtection="1">
      <alignment horizontal="right"/>
    </xf>
    <xf numFmtId="14" fontId="1" fillId="2" borderId="13" xfId="1" applyNumberFormat="1" applyFill="1" applyBorder="1" applyAlignment="1" applyProtection="1">
      <alignment horizontal="center"/>
      <protection locked="0"/>
    </xf>
    <xf numFmtId="14" fontId="1" fillId="0" borderId="0" xfId="1" applyNumberFormat="1" applyBorder="1" applyAlignment="1" applyProtection="1">
      <alignment horizontal="center"/>
    </xf>
    <xf numFmtId="0" fontId="5" fillId="2" borderId="13" xfId="1" applyFont="1" applyFill="1" applyBorder="1" applyAlignment="1" applyProtection="1">
      <alignment horizontal="center"/>
      <protection locked="0"/>
    </xf>
    <xf numFmtId="0" fontId="5" fillId="0" borderId="11" xfId="1" applyFont="1" applyBorder="1" applyProtection="1"/>
    <xf numFmtId="0" fontId="5" fillId="0" borderId="12" xfId="1" applyFont="1" applyBorder="1" applyProtection="1"/>
    <xf numFmtId="0" fontId="5" fillId="0" borderId="7" xfId="1" applyFont="1" applyBorder="1" applyProtection="1"/>
    <xf numFmtId="0" fontId="5" fillId="0" borderId="12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center"/>
    </xf>
    <xf numFmtId="4" fontId="5" fillId="2" borderId="13" xfId="1" applyNumberFormat="1" applyFont="1" applyFill="1" applyBorder="1" applyProtection="1">
      <protection locked="0"/>
    </xf>
    <xf numFmtId="0" fontId="5" fillId="0" borderId="6" xfId="1" applyFont="1" applyBorder="1" applyAlignment="1" applyProtection="1">
      <alignment horizontal="center"/>
    </xf>
    <xf numFmtId="0" fontId="5" fillId="0" borderId="7" xfId="1" applyFont="1" applyBorder="1" applyAlignment="1" applyProtection="1">
      <alignment horizontal="center"/>
    </xf>
    <xf numFmtId="0" fontId="5" fillId="0" borderId="0" xfId="1" applyFont="1" applyFill="1" applyBorder="1" applyProtection="1"/>
    <xf numFmtId="0" fontId="5" fillId="0" borderId="14" xfId="1" applyFont="1" applyFill="1" applyBorder="1" applyProtection="1"/>
    <xf numFmtId="0" fontId="5" fillId="2" borderId="0" xfId="1" applyFont="1" applyFill="1" applyBorder="1" applyProtection="1">
      <protection locked="0"/>
    </xf>
    <xf numFmtId="0" fontId="5" fillId="2" borderId="14" xfId="1" applyFont="1" applyFill="1" applyBorder="1" applyProtection="1">
      <protection locked="0"/>
    </xf>
    <xf numFmtId="0" fontId="6" fillId="0" borderId="5" xfId="1" applyFont="1" applyBorder="1" applyProtection="1"/>
    <xf numFmtId="0" fontId="6" fillId="0" borderId="0" xfId="1" applyFont="1" applyBorder="1" applyAlignment="1" applyProtection="1">
      <alignment horizontal="right"/>
    </xf>
    <xf numFmtId="0" fontId="6" fillId="0" borderId="0" xfId="1" applyFont="1" applyBorder="1" applyProtection="1"/>
    <xf numFmtId="4" fontId="6" fillId="3" borderId="13" xfId="1" applyNumberFormat="1" applyFont="1" applyFill="1" applyBorder="1" applyProtection="1"/>
    <xf numFmtId="0" fontId="6" fillId="0" borderId="6" xfId="1" applyFont="1" applyBorder="1" applyAlignment="1" applyProtection="1">
      <alignment horizontal="center"/>
    </xf>
    <xf numFmtId="0" fontId="6" fillId="0" borderId="7" xfId="1" applyFont="1" applyBorder="1" applyAlignment="1" applyProtection="1">
      <alignment horizontal="center"/>
    </xf>
    <xf numFmtId="4" fontId="6" fillId="2" borderId="15" xfId="1" applyNumberFormat="1" applyFont="1" applyFill="1" applyBorder="1" applyProtection="1">
      <protection locked="0"/>
    </xf>
    <xf numFmtId="4" fontId="6" fillId="2" borderId="16" xfId="1" applyNumberFormat="1" applyFont="1" applyFill="1" applyBorder="1" applyProtection="1">
      <protection locked="0"/>
    </xf>
    <xf numFmtId="4" fontId="5" fillId="4" borderId="15" xfId="1" applyNumberFormat="1" applyFont="1" applyFill="1" applyBorder="1" applyProtection="1"/>
    <xf numFmtId="0" fontId="5" fillId="4" borderId="0" xfId="1" applyFont="1" applyFill="1" applyBorder="1" applyAlignment="1" applyProtection="1">
      <alignment horizontal="center"/>
    </xf>
    <xf numFmtId="4" fontId="5" fillId="4" borderId="16" xfId="1" applyNumberFormat="1" applyFont="1" applyFill="1" applyBorder="1" applyProtection="1"/>
    <xf numFmtId="0" fontId="5" fillId="4" borderId="0" xfId="1" applyFont="1" applyFill="1" applyBorder="1" applyProtection="1"/>
    <xf numFmtId="4" fontId="3" fillId="4" borderId="16" xfId="1" applyNumberFormat="1" applyFont="1" applyFill="1" applyBorder="1" applyProtection="1"/>
    <xf numFmtId="0" fontId="3" fillId="4" borderId="0" xfId="1" applyFont="1" applyFill="1" applyBorder="1" applyAlignment="1" applyProtection="1">
      <alignment horizontal="center"/>
    </xf>
    <xf numFmtId="0" fontId="3" fillId="4" borderId="0" xfId="1" applyFont="1" applyFill="1" applyBorder="1" applyProtection="1"/>
    <xf numFmtId="0" fontId="5" fillId="0" borderId="0" xfId="1" applyFont="1" applyFill="1" applyBorder="1" applyProtection="1"/>
    <xf numFmtId="4" fontId="5" fillId="3" borderId="13" xfId="1" applyNumberFormat="1" applyFont="1" applyFill="1" applyBorder="1" applyProtection="1"/>
    <xf numFmtId="4" fontId="5" fillId="4" borderId="13" xfId="1" applyNumberFormat="1" applyFont="1" applyFill="1" applyBorder="1" applyProtection="1"/>
    <xf numFmtId="0" fontId="5" fillId="4" borderId="6" xfId="1" applyFont="1" applyFill="1" applyBorder="1" applyAlignment="1" applyProtection="1">
      <alignment horizontal="center"/>
    </xf>
    <xf numFmtId="0" fontId="5" fillId="4" borderId="7" xfId="1" applyFont="1" applyFill="1" applyBorder="1" applyAlignment="1" applyProtection="1">
      <alignment horizontal="center"/>
    </xf>
    <xf numFmtId="0" fontId="5" fillId="0" borderId="0" xfId="1" quotePrefix="1" applyFont="1" applyBorder="1" applyProtection="1"/>
    <xf numFmtId="4" fontId="5" fillId="4" borderId="17" xfId="1" applyNumberFormat="1" applyFont="1" applyFill="1" applyBorder="1" applyProtection="1"/>
    <xf numFmtId="3" fontId="5" fillId="2" borderId="13" xfId="1" applyNumberFormat="1" applyFont="1" applyFill="1" applyBorder="1" applyProtection="1">
      <protection locked="0"/>
    </xf>
    <xf numFmtId="0" fontId="6" fillId="0" borderId="13" xfId="1" applyFont="1" applyBorder="1" applyAlignment="1" applyProtection="1">
      <alignment horizontal="center"/>
    </xf>
    <xf numFmtId="4" fontId="5" fillId="0" borderId="0" xfId="1" applyNumberFormat="1" applyFont="1" applyBorder="1" applyProtection="1"/>
    <xf numFmtId="0" fontId="5" fillId="0" borderId="13" xfId="1" applyFont="1" applyBorder="1" applyAlignment="1" applyProtection="1">
      <alignment horizontal="center"/>
    </xf>
    <xf numFmtId="0" fontId="5" fillId="0" borderId="0" xfId="1" applyFont="1" applyBorder="1" applyProtection="1"/>
    <xf numFmtId="0" fontId="5" fillId="0" borderId="14" xfId="1" applyFont="1" applyBorder="1" applyProtection="1"/>
    <xf numFmtId="0" fontId="7" fillId="0" borderId="0" xfId="1" applyFont="1" applyBorder="1" applyProtection="1"/>
    <xf numFmtId="4" fontId="5" fillId="2" borderId="13" xfId="1" applyNumberFormat="1" applyFont="1" applyFill="1" applyBorder="1" applyProtection="1"/>
    <xf numFmtId="0" fontId="5" fillId="0" borderId="0" xfId="1" applyFont="1" applyProtection="1"/>
    <xf numFmtId="2" fontId="5" fillId="2" borderId="0" xfId="1" applyNumberFormat="1" applyFont="1" applyFill="1" applyBorder="1" applyProtection="1">
      <protection locked="0"/>
    </xf>
    <xf numFmtId="4" fontId="6" fillId="5" borderId="18" xfId="1" applyNumberFormat="1" applyFont="1" applyFill="1" applyBorder="1" applyProtection="1"/>
    <xf numFmtId="0" fontId="6" fillId="0" borderId="18" xfId="1" applyFont="1" applyFill="1" applyBorder="1" applyAlignment="1" applyProtection="1">
      <alignment horizontal="center"/>
    </xf>
    <xf numFmtId="0" fontId="5" fillId="0" borderId="19" xfId="1" applyFont="1" applyBorder="1" applyAlignment="1" applyProtection="1">
      <alignment horizontal="right"/>
    </xf>
    <xf numFmtId="4" fontId="5" fillId="5" borderId="20" xfId="1" applyNumberFormat="1" applyFont="1" applyFill="1" applyBorder="1" applyProtection="1"/>
    <xf numFmtId="0" fontId="5" fillId="0" borderId="9" xfId="1" applyFont="1" applyBorder="1" applyProtection="1"/>
    <xf numFmtId="0" fontId="5" fillId="0" borderId="10" xfId="1" applyFont="1" applyBorder="1" applyProtection="1"/>
    <xf numFmtId="0" fontId="5" fillId="0" borderId="10" xfId="1" applyFont="1" applyBorder="1" applyAlignment="1" applyProtection="1">
      <alignment horizontal="center"/>
    </xf>
    <xf numFmtId="0" fontId="5" fillId="0" borderId="0" xfId="1" applyFont="1" applyAlignment="1" applyProtection="1">
      <alignment horizontal="center"/>
    </xf>
    <xf numFmtId="0" fontId="1" fillId="0" borderId="21" xfId="1" applyBorder="1" applyProtection="1"/>
    <xf numFmtId="4" fontId="1" fillId="0" borderId="0" xfId="1" applyNumberFormat="1" applyProtection="1"/>
    <xf numFmtId="0" fontId="1" fillId="0" borderId="22" xfId="1" applyBorder="1" applyProtection="1"/>
    <xf numFmtId="0" fontId="3" fillId="0" borderId="23" xfId="1" applyFont="1" applyBorder="1" applyProtection="1"/>
    <xf numFmtId="0" fontId="3" fillId="0" borderId="0" xfId="1" applyFont="1" applyProtection="1"/>
    <xf numFmtId="0" fontId="3" fillId="2" borderId="0" xfId="1" applyFont="1" applyFill="1" applyProtection="1"/>
    <xf numFmtId="4" fontId="3" fillId="2" borderId="0" xfId="1" applyNumberFormat="1" applyFont="1" applyFill="1" applyProtection="1"/>
    <xf numFmtId="14" fontId="3" fillId="0" borderId="0" xfId="1" applyNumberFormat="1" applyFont="1" applyBorder="1" applyAlignment="1" applyProtection="1">
      <alignment horizontal="center"/>
    </xf>
    <xf numFmtId="4" fontId="3" fillId="0" borderId="0" xfId="1" applyNumberFormat="1" applyFont="1" applyProtection="1"/>
    <xf numFmtId="0" fontId="3" fillId="3" borderId="0" xfId="1" applyFont="1" applyFill="1" applyProtection="1"/>
    <xf numFmtId="0" fontId="3" fillId="0" borderId="24" xfId="1" applyFont="1" applyBorder="1" applyProtection="1"/>
    <xf numFmtId="0" fontId="1" fillId="0" borderId="4" xfId="1" applyFill="1" applyBorder="1" applyProtection="1"/>
    <xf numFmtId="0" fontId="1" fillId="2" borderId="13" xfId="1" applyFont="1" applyFill="1" applyBorder="1" applyAlignment="1" applyProtection="1">
      <alignment horizontal="center"/>
      <protection locked="0"/>
    </xf>
    <xf numFmtId="0" fontId="5" fillId="0" borderId="0" xfId="1" applyFont="1" applyFill="1" applyBorder="1" applyAlignment="1" applyProtection="1">
      <alignment horizontal="center"/>
    </xf>
    <xf numFmtId="0" fontId="1" fillId="0" borderId="0" xfId="1" applyFont="1" applyFill="1" applyBorder="1" applyAlignment="1" applyProtection="1">
      <alignment horizontal="center"/>
    </xf>
    <xf numFmtId="0" fontId="5" fillId="0" borderId="23" xfId="1" applyFont="1" applyBorder="1" applyProtection="1"/>
    <xf numFmtId="4" fontId="5" fillId="0" borderId="0" xfId="1" applyNumberFormat="1" applyFont="1" applyProtection="1"/>
    <xf numFmtId="0" fontId="1" fillId="0" borderId="25" xfId="1" applyBorder="1" applyProtection="1"/>
    <xf numFmtId="0" fontId="1" fillId="0" borderId="23" xfId="1" applyBorder="1" applyProtection="1"/>
    <xf numFmtId="0" fontId="1" fillId="2" borderId="13" xfId="1" applyFill="1" applyBorder="1" applyProtection="1">
      <protection locked="0"/>
    </xf>
    <xf numFmtId="0" fontId="3" fillId="0" borderId="22" xfId="1" applyFont="1" applyBorder="1" applyProtection="1"/>
    <xf numFmtId="0" fontId="5" fillId="2" borderId="6" xfId="1" applyFont="1" applyFill="1" applyBorder="1" applyAlignment="1" applyProtection="1">
      <alignment horizontal="center"/>
      <protection locked="0"/>
    </xf>
    <xf numFmtId="0" fontId="5" fillId="2" borderId="8" xfId="1" applyFont="1" applyFill="1" applyBorder="1" applyAlignment="1" applyProtection="1">
      <alignment horizontal="center"/>
      <protection locked="0"/>
    </xf>
    <xf numFmtId="4" fontId="1" fillId="0" borderId="0" xfId="1" applyNumberFormat="1" applyBorder="1" applyProtection="1"/>
    <xf numFmtId="0" fontId="5" fillId="0" borderId="15" xfId="1" applyFont="1" applyBorder="1" applyAlignment="1" applyProtection="1">
      <alignment horizontal="center" vertical="center"/>
    </xf>
    <xf numFmtId="0" fontId="1" fillId="0" borderId="16" xfId="1" applyBorder="1" applyAlignment="1" applyProtection="1">
      <alignment horizontal="center" vertical="center"/>
    </xf>
    <xf numFmtId="0" fontId="1" fillId="0" borderId="17" xfId="1" applyBorder="1" applyAlignment="1" applyProtection="1">
      <alignment horizontal="center" vertical="center"/>
    </xf>
    <xf numFmtId="164" fontId="3" fillId="6" borderId="0" xfId="1" applyNumberFormat="1" applyFont="1" applyFill="1" applyAlignment="1" applyProtection="1">
      <alignment horizontal="center" vertical="center"/>
    </xf>
    <xf numFmtId="4" fontId="5" fillId="0" borderId="0" xfId="1" applyNumberFormat="1" applyFont="1" applyAlignment="1" applyProtection="1">
      <alignment horizontal="center"/>
    </xf>
    <xf numFmtId="10" fontId="5" fillId="0" borderId="0" xfId="1" applyNumberFormat="1" applyFont="1" applyProtection="1"/>
    <xf numFmtId="10" fontId="5" fillId="3" borderId="13" xfId="1" applyNumberFormat="1" applyFont="1" applyFill="1" applyBorder="1" applyProtection="1"/>
    <xf numFmtId="0" fontId="5" fillId="0" borderId="13" xfId="1" applyFont="1" applyFill="1" applyBorder="1" applyProtection="1"/>
    <xf numFmtId="165" fontId="5" fillId="2" borderId="13" xfId="1" applyNumberFormat="1" applyFont="1" applyFill="1" applyBorder="1" applyProtection="1">
      <protection locked="0"/>
    </xf>
    <xf numFmtId="0" fontId="5" fillId="4" borderId="8" xfId="1" applyFont="1" applyFill="1" applyBorder="1" applyAlignment="1" applyProtection="1">
      <alignment horizontal="center"/>
    </xf>
    <xf numFmtId="0" fontId="6" fillId="0" borderId="8" xfId="1" applyFont="1" applyBorder="1" applyAlignment="1" applyProtection="1">
      <alignment horizontal="center"/>
    </xf>
    <xf numFmtId="0" fontId="6" fillId="0" borderId="23" xfId="1" applyFont="1" applyBorder="1" applyProtection="1"/>
    <xf numFmtId="0" fontId="6" fillId="0" borderId="0" xfId="1" applyFont="1" applyProtection="1"/>
    <xf numFmtId="0" fontId="5" fillId="4" borderId="15" xfId="1" applyFont="1" applyFill="1" applyBorder="1" applyProtection="1"/>
    <xf numFmtId="4" fontId="6" fillId="0" borderId="0" xfId="1" applyNumberFormat="1" applyFont="1" applyProtection="1"/>
    <xf numFmtId="0" fontId="5" fillId="4" borderId="16" xfId="1" applyFont="1" applyFill="1" applyBorder="1" applyProtection="1"/>
    <xf numFmtId="165" fontId="5" fillId="3" borderId="13" xfId="1" applyNumberFormat="1" applyFont="1" applyFill="1" applyBorder="1" applyProtection="1"/>
    <xf numFmtId="10" fontId="5" fillId="2" borderId="13" xfId="1" applyNumberFormat="1" applyFont="1" applyFill="1" applyBorder="1" applyProtection="1"/>
    <xf numFmtId="10" fontId="5" fillId="0" borderId="13" xfId="1" applyNumberFormat="1" applyFont="1" applyFill="1" applyBorder="1" applyProtection="1"/>
    <xf numFmtId="2" fontId="5" fillId="0" borderId="0" xfId="1" applyNumberFormat="1" applyFont="1" applyFill="1" applyBorder="1" applyProtection="1"/>
    <xf numFmtId="0" fontId="5" fillId="0" borderId="19" xfId="1" applyFont="1" applyBorder="1" applyProtection="1"/>
    <xf numFmtId="0" fontId="5" fillId="0" borderId="26" xfId="1" applyFont="1" applyBorder="1" applyProtection="1"/>
    <xf numFmtId="0" fontId="5" fillId="0" borderId="24" xfId="1" applyFont="1" applyBorder="1" applyProtection="1"/>
    <xf numFmtId="0" fontId="0" fillId="0" borderId="0" xfId="0" applyBorder="1"/>
    <xf numFmtId="0" fontId="0" fillId="0" borderId="23" xfId="0" applyBorder="1"/>
    <xf numFmtId="0" fontId="3" fillId="7" borderId="0" xfId="1" applyFont="1" applyFill="1" applyProtection="1"/>
    <xf numFmtId="0" fontId="1" fillId="7" borderId="0" xfId="1" applyFill="1" applyBorder="1" applyProtection="1"/>
    <xf numFmtId="4" fontId="1" fillId="7" borderId="0" xfId="1" applyNumberFormat="1" applyFill="1" applyBorder="1" applyProtection="1"/>
    <xf numFmtId="4" fontId="5" fillId="7" borderId="13" xfId="1" applyNumberFormat="1" applyFont="1" applyFill="1" applyBorder="1" applyProtection="1"/>
    <xf numFmtId="0" fontId="5" fillId="7" borderId="6" xfId="1" applyFont="1" applyFill="1" applyBorder="1" applyAlignment="1" applyProtection="1">
      <alignment horizontal="center"/>
    </xf>
    <xf numFmtId="0" fontId="5" fillId="7" borderId="7" xfId="1" applyFont="1" applyFill="1" applyBorder="1" applyAlignment="1" applyProtection="1">
      <alignment horizontal="center"/>
    </xf>
    <xf numFmtId="0" fontId="5" fillId="7" borderId="13" xfId="1" applyFont="1" applyFill="1" applyBorder="1" applyAlignment="1" applyProtection="1">
      <alignment horizontal="center"/>
    </xf>
  </cellXfs>
  <cellStyles count="2">
    <cellStyle name="Standard" xfId="0" builtinId="0"/>
    <cellStyle name="Standard 2" xfId="1" xr:uid="{14F706A5-39A3-4002-9131-D02651608D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94995974-F5D8-477A-9F74-043B88EDC6DB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08A99CE2-693E-44C5-B120-C7D5F75B328A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C905D485-F37E-4849-BB1E-EFD825654E8C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4F895FF4-4449-4FA3-96BE-24783055E5A6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B9702212-4C62-466B-965F-C868EAA85B91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B71C6170-D906-4A58-87E1-27C7E3A67F8A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01F179CB-D66B-4AE5-A9B3-0D5B0C0AAECA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137BBB91-78A2-4758-9C43-D266DC11D77B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6599735B-C4C9-4A4B-9AB9-771C6BD47DF3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E07B0C46-C719-4807-A16E-23D1681239E7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7E63CE89-6E3F-4ED3-B182-8C11E5EEC927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10718812-E122-4642-9B46-C8AEEF22B465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F7A03B10-0092-4B0D-AB09-EBA5D9F085AF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63561882-EBA6-42C7-9C5D-96BA79413A69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FDB126F1-A412-47AE-8455-BA594ED29588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54D0EBA9-7F11-4A9B-91BF-14BD186D8C43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156E7961-7F52-404D-9AFB-9618366AE48C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F79BDDEF-7B5D-49EE-B3E4-E366DD8219E1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FD1AA21F-0328-4419-B871-AEAFE58D2B53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5AEF0AEC-2A12-4F73-A6F7-32DB79DD56A3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1CB2A5A1-977A-47F4-89A2-D85B37A22FA7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AB9AB16F-42B9-4F6D-8D06-99AB5D554BD8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488E7FA4-26C8-446F-B762-CE70B6049AAF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A2C08D98-EC1F-4007-AB79-9205DAA1FA99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BBE28D6A-EDAA-4358-8088-D5D97B9FC05A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1F4FE06B-60C8-491D-BCAC-BF8310737911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03B0F74A-1B41-4DD4-A0C4-6549E19CBBC5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B3ECDD31-7D3B-4FEE-BAD4-C64FE057E09E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36</xdr:row>
      <xdr:rowOff>19050</xdr:rowOff>
    </xdr:from>
    <xdr:to>
      <xdr:col>12</xdr:col>
      <xdr:colOff>381000</xdr:colOff>
      <xdr:row>39</xdr:row>
      <xdr:rowOff>0</xdr:rowOff>
    </xdr:to>
    <xdr:cxnSp macro="">
      <xdr:nvCxnSpPr>
        <xdr:cNvPr id="4" name="Gerade Verbindung mit Pfeil 3">
          <a:extLst>
            <a:ext uri="{FF2B5EF4-FFF2-40B4-BE49-F238E27FC236}">
              <a16:creationId xmlns:a16="http://schemas.microsoft.com/office/drawing/2014/main" id="{CD8FF3C1-0A54-4294-92D7-270D59A0917D}"/>
            </a:ext>
          </a:extLst>
        </xdr:cNvPr>
        <xdr:cNvCxnSpPr/>
      </xdr:nvCxnSpPr>
      <xdr:spPr>
        <a:xfrm>
          <a:off x="6819900" y="4867275"/>
          <a:ext cx="0" cy="266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F81CB-B3C2-4AC3-9823-02D02F20CEEB}">
  <dimension ref="A1:X87"/>
  <sheetViews>
    <sheetView tabSelected="1" workbookViewId="0">
      <selection activeCell="C3" sqref="C3:F3"/>
    </sheetView>
  </sheetViews>
  <sheetFormatPr baseColWidth="10" defaultRowHeight="15" x14ac:dyDescent="0.25"/>
  <cols>
    <col min="1" max="1" width="2.28515625" style="18" customWidth="1"/>
    <col min="2" max="2" width="3.7109375" style="18" customWidth="1"/>
    <col min="3" max="3" width="9.140625" style="18" customWidth="1"/>
    <col min="4" max="4" width="18.7109375" style="18" customWidth="1"/>
    <col min="5" max="5" width="10.7109375" style="18" customWidth="1"/>
    <col min="6" max="6" width="4.28515625" style="19" customWidth="1"/>
    <col min="7" max="7" width="10.7109375" style="18" customWidth="1"/>
    <col min="8" max="8" width="5.140625" style="18" customWidth="1"/>
    <col min="9" max="9" width="10.140625" style="18" customWidth="1"/>
    <col min="10" max="10" width="5.140625" customWidth="1"/>
    <col min="12" max="12" width="5.140625" customWidth="1"/>
    <col min="14" max="14" width="1.42578125" customWidth="1"/>
    <col min="15" max="15" width="6" customWidth="1"/>
    <col min="17" max="21" width="0" hidden="1" customWidth="1"/>
  </cols>
  <sheetData>
    <row r="1" spans="1:24" s="18" customFormat="1" ht="12.75" x14ac:dyDescent="0.2">
      <c r="A1" s="1"/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101"/>
      <c r="S1" s="102"/>
      <c r="T1" s="102"/>
    </row>
    <row r="2" spans="1:24" s="18" customFormat="1" ht="12.75" x14ac:dyDescent="0.2">
      <c r="A2" s="4"/>
      <c r="B2" s="5" t="s">
        <v>1</v>
      </c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103"/>
      <c r="S2" s="102"/>
      <c r="T2" s="102"/>
    </row>
    <row r="3" spans="1:24" s="105" customFormat="1" ht="18" customHeight="1" x14ac:dyDescent="0.2">
      <c r="A3" s="7" t="s">
        <v>2</v>
      </c>
      <c r="B3" s="8"/>
      <c r="C3" s="9"/>
      <c r="D3" s="10"/>
      <c r="E3" s="10"/>
      <c r="F3" s="11"/>
      <c r="G3" s="12" t="s">
        <v>3</v>
      </c>
      <c r="H3" s="9"/>
      <c r="I3" s="10"/>
      <c r="J3" s="10"/>
      <c r="K3" s="10"/>
      <c r="L3" s="10"/>
      <c r="M3" s="11"/>
      <c r="N3" s="104"/>
      <c r="P3" s="106" t="s">
        <v>60</v>
      </c>
      <c r="Q3" s="106"/>
      <c r="R3" s="106"/>
      <c r="S3" s="107"/>
      <c r="T3" s="107"/>
      <c r="U3" s="106"/>
      <c r="V3" s="106"/>
      <c r="W3" s="106"/>
      <c r="X3" s="106"/>
    </row>
    <row r="4" spans="1:24" s="105" customFormat="1" ht="5.25" customHeight="1" x14ac:dyDescent="0.2">
      <c r="A4" s="13"/>
      <c r="B4" s="14"/>
      <c r="C4" s="15"/>
      <c r="D4" s="15"/>
      <c r="E4" s="12"/>
      <c r="F4" s="14"/>
      <c r="G4" s="14"/>
      <c r="H4" s="12"/>
      <c r="I4" s="12"/>
      <c r="J4" s="108"/>
      <c r="K4" s="12"/>
      <c r="L4" s="108"/>
      <c r="M4" s="108"/>
      <c r="N4" s="104"/>
      <c r="S4" s="109"/>
      <c r="T4" s="109"/>
    </row>
    <row r="5" spans="1:24" s="105" customFormat="1" ht="18" customHeight="1" x14ac:dyDescent="0.2">
      <c r="A5" s="13" t="s">
        <v>4</v>
      </c>
      <c r="B5" s="14"/>
      <c r="C5" s="15"/>
      <c r="D5" s="9"/>
      <c r="E5" s="10"/>
      <c r="F5" s="10"/>
      <c r="G5" s="10"/>
      <c r="H5" s="10"/>
      <c r="I5" s="10"/>
      <c r="J5" s="10"/>
      <c r="K5" s="10"/>
      <c r="L5" s="10"/>
      <c r="M5" s="11"/>
      <c r="N5" s="104"/>
      <c r="S5" s="109"/>
      <c r="T5" s="109"/>
    </row>
    <row r="6" spans="1:24" s="105" customFormat="1" ht="5.25" customHeight="1" x14ac:dyDescent="0.2">
      <c r="A6" s="13"/>
      <c r="B6" s="14"/>
      <c r="C6" s="15"/>
      <c r="D6" s="15"/>
      <c r="E6" s="12"/>
      <c r="F6" s="14"/>
      <c r="G6" s="14"/>
      <c r="H6" s="12"/>
      <c r="I6" s="12"/>
      <c r="J6" s="108"/>
      <c r="K6" s="12"/>
      <c r="L6" s="108"/>
      <c r="M6" s="108"/>
      <c r="N6" s="104"/>
      <c r="S6" s="109"/>
      <c r="T6" s="109"/>
    </row>
    <row r="7" spans="1:24" s="105" customFormat="1" ht="18" customHeight="1" x14ac:dyDescent="0.2">
      <c r="A7" s="13" t="s">
        <v>5</v>
      </c>
      <c r="B7" s="14"/>
      <c r="C7" s="15"/>
      <c r="D7" s="9"/>
      <c r="E7" s="10"/>
      <c r="F7" s="10"/>
      <c r="G7" s="10"/>
      <c r="H7" s="10"/>
      <c r="I7" s="10"/>
      <c r="J7" s="10"/>
      <c r="K7" s="10"/>
      <c r="L7" s="10"/>
      <c r="M7" s="11"/>
      <c r="N7" s="104"/>
      <c r="P7" s="110" t="s">
        <v>61</v>
      </c>
      <c r="S7" s="109"/>
      <c r="T7" s="109"/>
      <c r="V7" s="110"/>
      <c r="W7" s="110"/>
      <c r="X7" s="110"/>
    </row>
    <row r="8" spans="1:24" s="105" customFormat="1" ht="5.25" customHeight="1" thickBot="1" x14ac:dyDescent="0.2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11"/>
      <c r="S8" s="109"/>
      <c r="T8" s="109"/>
    </row>
    <row r="9" spans="1:24" s="18" customFormat="1" ht="13.5" thickBot="1" x14ac:dyDescent="0.25">
      <c r="F9" s="19"/>
      <c r="S9" s="102"/>
      <c r="T9" s="102"/>
    </row>
    <row r="10" spans="1:24" s="32" customFormat="1" ht="12.75" x14ac:dyDescent="0.2">
      <c r="A10" s="1"/>
      <c r="B10" s="20" t="s">
        <v>6</v>
      </c>
      <c r="C10" s="2"/>
      <c r="D10" s="3"/>
      <c r="E10" s="3"/>
      <c r="F10" s="21"/>
      <c r="G10" s="3"/>
      <c r="H10" s="3"/>
      <c r="I10" s="3"/>
      <c r="J10" s="3"/>
      <c r="K10" s="3"/>
      <c r="L10" s="3"/>
      <c r="M10" s="3"/>
      <c r="N10" s="101"/>
      <c r="P10" s="150" t="s">
        <v>61</v>
      </c>
      <c r="Q10" s="151"/>
      <c r="R10" s="151"/>
      <c r="S10" s="152"/>
      <c r="T10" s="152"/>
      <c r="U10" s="151"/>
      <c r="V10" s="151"/>
      <c r="W10" s="151"/>
      <c r="X10" s="151"/>
    </row>
    <row r="11" spans="1:24" s="18" customFormat="1" ht="12.75" x14ac:dyDescent="0.2">
      <c r="A11" s="4"/>
      <c r="B11" s="22" t="s">
        <v>7</v>
      </c>
      <c r="C11" s="5"/>
      <c r="D11" s="6"/>
      <c r="E11" s="6"/>
      <c r="F11" s="23"/>
      <c r="G11" s="6"/>
      <c r="H11" s="6"/>
      <c r="I11" s="24"/>
      <c r="J11" s="112"/>
      <c r="K11" s="24"/>
      <c r="L11" s="112"/>
      <c r="M11" s="112"/>
      <c r="N11" s="103"/>
      <c r="S11" s="102"/>
      <c r="T11" s="102"/>
    </row>
    <row r="12" spans="1:24" s="91" customFormat="1" ht="13.5" customHeight="1" x14ac:dyDescent="0.2">
      <c r="A12" s="25"/>
      <c r="B12" s="26"/>
      <c r="C12" s="26"/>
      <c r="D12" s="26"/>
      <c r="E12" s="27" t="s">
        <v>8</v>
      </c>
      <c r="F12" s="27"/>
      <c r="G12" s="27"/>
      <c r="H12" s="26"/>
      <c r="I12" s="113"/>
      <c r="J12" s="113"/>
      <c r="K12" s="114"/>
      <c r="L12" s="115"/>
      <c r="M12" s="115"/>
      <c r="N12" s="116"/>
      <c r="S12" s="117"/>
      <c r="T12" s="117"/>
    </row>
    <row r="13" spans="1:24" s="18" customFormat="1" ht="3.75" customHeight="1" x14ac:dyDescent="0.2">
      <c r="A13" s="28"/>
      <c r="B13" s="29"/>
      <c r="C13" s="29"/>
      <c r="D13" s="29"/>
      <c r="E13" s="29"/>
      <c r="F13" s="30"/>
      <c r="G13" s="29"/>
      <c r="H13" s="29"/>
      <c r="I13" s="29"/>
      <c r="J13" s="29"/>
      <c r="K13" s="29"/>
      <c r="L13" s="29"/>
      <c r="M13" s="29"/>
      <c r="N13" s="118"/>
      <c r="S13" s="102"/>
      <c r="T13" s="102"/>
    </row>
    <row r="14" spans="1:24" s="18" customFormat="1" ht="3.75" customHeight="1" x14ac:dyDescent="0.2">
      <c r="A14" s="31"/>
      <c r="B14" s="32"/>
      <c r="C14" s="32"/>
      <c r="D14" s="32"/>
      <c r="E14" s="32"/>
      <c r="F14" s="33"/>
      <c r="G14" s="32"/>
      <c r="H14" s="32"/>
      <c r="I14" s="32"/>
      <c r="J14" s="32"/>
      <c r="K14" s="32"/>
      <c r="L14" s="32"/>
      <c r="M14" s="32"/>
      <c r="N14" s="119"/>
      <c r="S14" s="102"/>
      <c r="T14" s="102"/>
    </row>
    <row r="15" spans="1:24" s="18" customFormat="1" ht="12.75" x14ac:dyDescent="0.2">
      <c r="A15" s="31"/>
      <c r="B15" s="34" t="s">
        <v>9</v>
      </c>
      <c r="C15" s="32"/>
      <c r="D15" s="32"/>
      <c r="E15" s="32"/>
      <c r="F15" s="33"/>
      <c r="G15" s="32"/>
      <c r="H15" s="32"/>
      <c r="I15" s="32"/>
      <c r="J15" s="32"/>
      <c r="K15" s="32"/>
      <c r="L15" s="32"/>
      <c r="M15" s="32"/>
      <c r="N15" s="119"/>
      <c r="S15" s="102"/>
      <c r="T15" s="102"/>
    </row>
    <row r="16" spans="1:24" s="18" customFormat="1" ht="15" customHeight="1" x14ac:dyDescent="0.2">
      <c r="A16" s="31"/>
      <c r="B16" s="26" t="s">
        <v>10</v>
      </c>
      <c r="C16" s="32"/>
      <c r="D16" s="32"/>
      <c r="E16" s="32"/>
      <c r="F16" s="33"/>
      <c r="G16" s="32"/>
      <c r="H16" s="26"/>
      <c r="I16" s="113"/>
      <c r="J16" s="113"/>
      <c r="K16" s="114"/>
      <c r="L16" s="115"/>
      <c r="M16" s="115"/>
      <c r="N16" s="119"/>
      <c r="S16" s="102"/>
      <c r="T16" s="102"/>
    </row>
    <row r="17" spans="1:20" s="91" customFormat="1" ht="6" customHeight="1" x14ac:dyDescent="0.2">
      <c r="A17" s="25"/>
      <c r="B17" s="26"/>
      <c r="C17" s="26"/>
      <c r="D17" s="26"/>
      <c r="E17" s="26"/>
      <c r="F17" s="35"/>
      <c r="G17" s="26"/>
      <c r="H17" s="26"/>
      <c r="I17" s="26"/>
      <c r="J17" s="26"/>
      <c r="K17" s="26"/>
      <c r="L17" s="26"/>
      <c r="M17" s="26"/>
      <c r="N17" s="116"/>
      <c r="S17" s="117"/>
      <c r="T17" s="117"/>
    </row>
    <row r="18" spans="1:20" s="18" customFormat="1" ht="15" customHeight="1" x14ac:dyDescent="0.2">
      <c r="A18" s="31"/>
      <c r="B18" s="26" t="s">
        <v>11</v>
      </c>
      <c r="C18" s="32"/>
      <c r="D18" s="32"/>
      <c r="E18" s="120"/>
      <c r="F18" s="120"/>
      <c r="G18" s="120"/>
      <c r="H18" s="120"/>
      <c r="I18" s="120"/>
      <c r="J18" s="120"/>
      <c r="K18" s="120"/>
      <c r="L18" s="120"/>
      <c r="M18" s="120"/>
      <c r="N18" s="119"/>
      <c r="S18" s="102"/>
      <c r="T18" s="102"/>
    </row>
    <row r="19" spans="1:20" s="18" customFormat="1" ht="3.75" customHeight="1" x14ac:dyDescent="0.2">
      <c r="A19" s="28"/>
      <c r="B19" s="29"/>
      <c r="C19" s="29"/>
      <c r="D19" s="29"/>
      <c r="E19" s="29"/>
      <c r="F19" s="30"/>
      <c r="G19" s="29"/>
      <c r="H19" s="29"/>
      <c r="I19" s="29"/>
      <c r="J19" s="29"/>
      <c r="K19" s="29"/>
      <c r="L19" s="29"/>
      <c r="M19" s="29"/>
      <c r="N19" s="118"/>
      <c r="S19" s="102"/>
      <c r="T19" s="102"/>
    </row>
    <row r="20" spans="1:20" s="18" customFormat="1" ht="12.75" x14ac:dyDescent="0.2">
      <c r="A20" s="31"/>
      <c r="B20" s="34" t="s">
        <v>12</v>
      </c>
      <c r="C20" s="32"/>
      <c r="D20" s="32"/>
      <c r="E20" s="32"/>
      <c r="F20" s="33"/>
      <c r="G20" s="32"/>
      <c r="H20" s="32"/>
      <c r="I20" s="32"/>
      <c r="J20" s="32"/>
      <c r="K20" s="32"/>
      <c r="L20" s="32"/>
      <c r="M20" s="32"/>
      <c r="N20" s="119"/>
      <c r="S20" s="102"/>
      <c r="T20" s="102"/>
    </row>
    <row r="21" spans="1:20" s="105" customFormat="1" ht="15" customHeight="1" x14ac:dyDescent="0.2">
      <c r="A21" s="36"/>
      <c r="B21" s="22" t="s">
        <v>13</v>
      </c>
      <c r="C21" s="37"/>
      <c r="D21" s="37"/>
      <c r="E21" s="37"/>
      <c r="F21" s="38"/>
      <c r="G21" s="37"/>
      <c r="H21" s="37"/>
      <c r="I21" s="37"/>
      <c r="J21" s="37"/>
      <c r="K21" s="37"/>
      <c r="L21" s="37"/>
      <c r="M21" s="37"/>
      <c r="N21" s="121"/>
      <c r="S21" s="109"/>
      <c r="T21" s="109"/>
    </row>
    <row r="22" spans="1:20" s="105" customFormat="1" ht="4.5" customHeight="1" x14ac:dyDescent="0.2">
      <c r="A22" s="39"/>
      <c r="B22" s="40"/>
      <c r="C22" s="15"/>
      <c r="D22" s="15"/>
      <c r="E22" s="15"/>
      <c r="F22" s="41"/>
      <c r="G22" s="15"/>
      <c r="H22" s="15"/>
      <c r="I22" s="15"/>
      <c r="J22" s="15"/>
      <c r="K22" s="15"/>
      <c r="L22" s="15"/>
      <c r="M22" s="15"/>
      <c r="N22" s="104"/>
      <c r="S22" s="109"/>
      <c r="T22" s="109"/>
    </row>
    <row r="23" spans="1:20" s="91" customFormat="1" ht="15" customHeight="1" x14ac:dyDescent="0.2">
      <c r="A23" s="25"/>
      <c r="B23" s="42"/>
      <c r="C23" s="26" t="s">
        <v>14</v>
      </c>
      <c r="D23" s="26"/>
      <c r="E23" s="43"/>
      <c r="F23" s="35"/>
      <c r="G23" s="26" t="s">
        <v>15</v>
      </c>
      <c r="H23" s="26"/>
      <c r="I23" s="26"/>
      <c r="J23" s="26"/>
      <c r="K23" s="62" t="s">
        <v>62</v>
      </c>
      <c r="L23" s="122"/>
      <c r="M23" s="123"/>
      <c r="N23" s="116"/>
      <c r="S23" s="117"/>
      <c r="T23" s="117"/>
    </row>
    <row r="24" spans="1:20" s="18" customFormat="1" ht="4.5" customHeight="1" x14ac:dyDescent="0.2">
      <c r="A24" s="31"/>
      <c r="B24" s="32"/>
      <c r="C24" s="32"/>
      <c r="D24" s="32"/>
      <c r="E24" s="32"/>
      <c r="F24" s="33"/>
      <c r="G24" s="32"/>
      <c r="H24" s="32"/>
      <c r="I24" s="32"/>
      <c r="J24" s="32"/>
      <c r="K24" s="32"/>
      <c r="L24" s="32"/>
      <c r="M24" s="32"/>
      <c r="N24" s="119"/>
      <c r="S24" s="102"/>
      <c r="T24" s="102"/>
    </row>
    <row r="25" spans="1:20" s="91" customFormat="1" ht="15" customHeight="1" x14ac:dyDescent="0.2">
      <c r="A25" s="25"/>
      <c r="B25" s="42"/>
      <c r="C25" s="26" t="s">
        <v>16</v>
      </c>
      <c r="D25" s="26"/>
      <c r="E25" s="43"/>
      <c r="F25" s="35"/>
      <c r="G25" s="26" t="s">
        <v>17</v>
      </c>
      <c r="H25" s="26"/>
      <c r="I25" s="26"/>
      <c r="J25" s="26"/>
      <c r="K25" s="26"/>
      <c r="L25" s="26"/>
      <c r="M25" s="26"/>
      <c r="N25" s="116"/>
      <c r="S25" s="117"/>
      <c r="T25" s="117"/>
    </row>
    <row r="26" spans="1:20" s="18" customFormat="1" ht="4.5" customHeight="1" x14ac:dyDescent="0.2">
      <c r="A26" s="31"/>
      <c r="B26" s="29"/>
      <c r="C26" s="29"/>
      <c r="D26" s="29"/>
      <c r="E26" s="29"/>
      <c r="F26" s="30"/>
      <c r="G26" s="29"/>
      <c r="H26" s="29"/>
      <c r="I26" s="29"/>
      <c r="J26" s="29"/>
      <c r="K26" s="29"/>
      <c r="L26" s="29"/>
      <c r="M26" s="29"/>
      <c r="N26" s="118"/>
      <c r="S26" s="102"/>
      <c r="T26" s="102"/>
    </row>
    <row r="27" spans="1:20" s="18" customFormat="1" ht="3.75" customHeight="1" x14ac:dyDescent="0.2">
      <c r="A27" s="31"/>
      <c r="B27" s="32"/>
      <c r="C27" s="32"/>
      <c r="D27" s="32"/>
      <c r="E27" s="32"/>
      <c r="F27" s="33"/>
      <c r="G27" s="32"/>
      <c r="H27" s="32"/>
      <c r="I27" s="32"/>
      <c r="J27" s="32"/>
      <c r="K27" s="32"/>
      <c r="L27" s="32"/>
      <c r="M27" s="32"/>
      <c r="N27" s="119"/>
      <c r="S27" s="102"/>
      <c r="T27" s="102"/>
    </row>
    <row r="28" spans="1:20" s="18" customFormat="1" ht="12.75" x14ac:dyDescent="0.2">
      <c r="A28" s="31"/>
      <c r="B28" s="40" t="s">
        <v>18</v>
      </c>
      <c r="C28" s="32"/>
      <c r="D28" s="32"/>
      <c r="E28" s="32"/>
      <c r="F28" s="33"/>
      <c r="G28" s="32"/>
      <c r="H28" s="32"/>
      <c r="I28" s="32"/>
      <c r="J28" s="32"/>
      <c r="K28" s="32"/>
      <c r="L28" s="32"/>
      <c r="M28" s="32"/>
      <c r="N28" s="119"/>
      <c r="S28" s="102"/>
      <c r="T28" s="102"/>
    </row>
    <row r="29" spans="1:20" s="91" customFormat="1" ht="15" customHeight="1" x14ac:dyDescent="0.2">
      <c r="A29" s="25"/>
      <c r="B29" s="42"/>
      <c r="C29" s="26" t="s">
        <v>19</v>
      </c>
      <c r="D29" s="26"/>
      <c r="E29" s="44">
        <v>39</v>
      </c>
      <c r="F29" s="35"/>
      <c r="G29" s="26" t="s">
        <v>20</v>
      </c>
      <c r="H29" s="26"/>
      <c r="I29" s="26"/>
      <c r="J29" s="26"/>
      <c r="K29" s="26"/>
      <c r="L29" s="26"/>
      <c r="M29" s="26"/>
      <c r="N29" s="116"/>
      <c r="S29" s="117"/>
      <c r="T29" s="117"/>
    </row>
    <row r="30" spans="1:20" s="18" customFormat="1" ht="4.5" customHeight="1" x14ac:dyDescent="0.2">
      <c r="A30" s="28"/>
      <c r="B30" s="29"/>
      <c r="C30" s="29"/>
      <c r="D30" s="29"/>
      <c r="E30" s="29"/>
      <c r="F30" s="30"/>
      <c r="G30" s="29"/>
      <c r="H30" s="29"/>
      <c r="I30" s="29"/>
      <c r="J30" s="29"/>
      <c r="K30" s="29"/>
      <c r="L30" s="29"/>
      <c r="M30" s="29"/>
      <c r="N30" s="118"/>
      <c r="S30" s="102"/>
      <c r="T30" s="102"/>
    </row>
    <row r="31" spans="1:20" s="32" customFormat="1" ht="12.75" x14ac:dyDescent="0.2">
      <c r="A31" s="31"/>
      <c r="B31" s="34" t="s">
        <v>21</v>
      </c>
      <c r="F31" s="33"/>
      <c r="N31" s="119"/>
      <c r="S31" s="124"/>
      <c r="T31" s="124"/>
    </row>
    <row r="32" spans="1:20" s="105" customFormat="1" ht="15" customHeight="1" x14ac:dyDescent="0.2">
      <c r="A32" s="36"/>
      <c r="B32" s="22" t="s">
        <v>22</v>
      </c>
      <c r="C32" s="37"/>
      <c r="D32" s="37"/>
      <c r="E32" s="37"/>
      <c r="F32" s="38"/>
      <c r="G32" s="37"/>
      <c r="H32" s="37"/>
      <c r="I32" s="37"/>
      <c r="J32" s="37"/>
      <c r="K32" s="37"/>
      <c r="L32" s="37"/>
      <c r="M32" s="37"/>
      <c r="N32" s="121"/>
      <c r="S32" s="109"/>
      <c r="T32" s="109"/>
    </row>
    <row r="33" spans="1:21" s="105" customFormat="1" ht="3.75" customHeight="1" x14ac:dyDescent="0.2">
      <c r="A33" s="39"/>
      <c r="B33" s="15"/>
      <c r="C33" s="15"/>
      <c r="D33" s="15"/>
      <c r="E33" s="15"/>
      <c r="F33" s="41"/>
      <c r="G33" s="15"/>
      <c r="H33" s="15"/>
      <c r="I33" s="15"/>
      <c r="J33" s="15"/>
      <c r="K33" s="15"/>
      <c r="L33" s="15"/>
      <c r="M33" s="15"/>
      <c r="N33" s="104"/>
      <c r="S33" s="109"/>
      <c r="T33" s="109"/>
    </row>
    <row r="34" spans="1:21" s="18" customFormat="1" ht="12.75" x14ac:dyDescent="0.2">
      <c r="A34" s="31"/>
      <c r="B34" s="32"/>
      <c r="C34" s="32"/>
      <c r="D34" s="45" t="s">
        <v>23</v>
      </c>
      <c r="E34" s="46"/>
      <c r="F34" s="47"/>
      <c r="G34" s="46"/>
      <c r="H34" s="32"/>
      <c r="I34" s="46"/>
      <c r="J34" s="32"/>
      <c r="K34" s="46"/>
      <c r="L34" s="32"/>
      <c r="M34" s="125" t="s">
        <v>63</v>
      </c>
      <c r="N34" s="119"/>
      <c r="S34" s="102"/>
      <c r="T34" s="102"/>
    </row>
    <row r="35" spans="1:21" s="91" customFormat="1" ht="11.25" x14ac:dyDescent="0.2">
      <c r="A35" s="25"/>
      <c r="B35" s="26" t="s">
        <v>8</v>
      </c>
      <c r="C35" s="26"/>
      <c r="D35" s="26"/>
      <c r="E35" s="44"/>
      <c r="F35" s="35"/>
      <c r="G35" s="48"/>
      <c r="H35" s="26"/>
      <c r="I35" s="48"/>
      <c r="J35" s="26"/>
      <c r="K35" s="48"/>
      <c r="L35" s="26"/>
      <c r="M35" s="126"/>
      <c r="N35" s="116"/>
      <c r="S35" s="117"/>
      <c r="T35" s="117"/>
    </row>
    <row r="36" spans="1:21" s="91" customFormat="1" ht="11.25" x14ac:dyDescent="0.2">
      <c r="A36" s="25"/>
      <c r="B36" s="26" t="s">
        <v>24</v>
      </c>
      <c r="C36" s="26"/>
      <c r="D36" s="26"/>
      <c r="E36" s="44"/>
      <c r="F36" s="35"/>
      <c r="G36" s="48"/>
      <c r="H36" s="26"/>
      <c r="I36" s="48"/>
      <c r="J36" s="26"/>
      <c r="K36" s="48"/>
      <c r="L36" s="26"/>
      <c r="M36" s="127"/>
      <c r="N36" s="116"/>
      <c r="S36" s="117"/>
      <c r="T36" s="117"/>
    </row>
    <row r="37" spans="1:21" ht="3.75" customHeight="1" x14ac:dyDescent="0.25">
      <c r="A37" s="49"/>
      <c r="B37" s="50"/>
      <c r="C37" s="50"/>
      <c r="D37" s="50"/>
      <c r="E37" s="51"/>
      <c r="F37" s="52"/>
      <c r="G37" s="50"/>
      <c r="H37" s="50"/>
      <c r="I37" s="50"/>
      <c r="J37" s="148"/>
      <c r="K37" s="148"/>
      <c r="L37" s="148"/>
      <c r="M37" s="148"/>
      <c r="N37" s="149"/>
    </row>
    <row r="38" spans="1:21" ht="3.75" customHeight="1" x14ac:dyDescent="0.25">
      <c r="A38" s="25"/>
      <c r="B38" s="26"/>
      <c r="C38" s="26"/>
      <c r="D38" s="26"/>
      <c r="E38" s="26"/>
      <c r="F38" s="35"/>
      <c r="G38" s="26"/>
      <c r="H38" s="26"/>
      <c r="I38" s="26"/>
      <c r="J38" s="148"/>
      <c r="K38" s="148"/>
      <c r="L38" s="148"/>
      <c r="M38" s="148"/>
      <c r="N38" s="149"/>
    </row>
    <row r="39" spans="1:21" x14ac:dyDescent="0.25">
      <c r="A39" s="39"/>
      <c r="B39" s="40" t="s">
        <v>25</v>
      </c>
      <c r="C39" s="15"/>
      <c r="D39" s="15"/>
      <c r="E39" s="53"/>
      <c r="F39" s="41"/>
      <c r="G39" s="15"/>
      <c r="H39" s="15"/>
      <c r="I39" s="15"/>
      <c r="J39" s="148"/>
      <c r="K39" s="148"/>
      <c r="L39" s="148"/>
      <c r="M39" s="148"/>
      <c r="N39" s="149"/>
      <c r="R39" s="105"/>
      <c r="S39" s="128">
        <f>E29/40</f>
        <v>0.97499999999999998</v>
      </c>
      <c r="T39" s="128">
        <v>1</v>
      </c>
      <c r="U39" s="105"/>
    </row>
    <row r="40" spans="1:21" ht="3.75" customHeight="1" x14ac:dyDescent="0.25">
      <c r="A40" s="25"/>
      <c r="B40" s="26"/>
      <c r="C40" s="26"/>
      <c r="D40" s="26"/>
      <c r="E40" s="26"/>
      <c r="F40" s="35"/>
      <c r="G40" s="26"/>
      <c r="H40" s="26"/>
      <c r="I40" s="26"/>
      <c r="J40" s="148"/>
      <c r="K40" s="148"/>
      <c r="L40" s="148"/>
      <c r="M40" s="148"/>
      <c r="N40" s="149"/>
      <c r="R40" s="91"/>
      <c r="S40" s="128"/>
      <c r="T40" s="128"/>
      <c r="U40" s="91"/>
    </row>
    <row r="41" spans="1:21" x14ac:dyDescent="0.25">
      <c r="A41" s="25"/>
      <c r="B41" s="26" t="s">
        <v>26</v>
      </c>
      <c r="C41" s="26"/>
      <c r="D41" s="26"/>
      <c r="E41" s="54"/>
      <c r="F41" s="55" t="s">
        <v>27</v>
      </c>
      <c r="G41" s="54"/>
      <c r="H41" s="56" t="s">
        <v>27</v>
      </c>
      <c r="I41" s="54"/>
      <c r="J41" s="55" t="s">
        <v>27</v>
      </c>
      <c r="K41" s="54"/>
      <c r="L41" s="56" t="s">
        <v>27</v>
      </c>
      <c r="M41" s="131">
        <f>E29/39</f>
        <v>1</v>
      </c>
      <c r="N41" s="149"/>
      <c r="R41" s="91"/>
      <c r="S41" s="128"/>
      <c r="T41" s="128"/>
      <c r="U41" s="91"/>
    </row>
    <row r="42" spans="1:21" x14ac:dyDescent="0.25">
      <c r="A42" s="25"/>
      <c r="B42" s="57" t="s">
        <v>28</v>
      </c>
      <c r="C42" s="57"/>
      <c r="D42" s="58"/>
      <c r="E42" s="54"/>
      <c r="F42" s="55" t="s">
        <v>27</v>
      </c>
      <c r="G42" s="54"/>
      <c r="H42" s="55" t="s">
        <v>27</v>
      </c>
      <c r="I42" s="54"/>
      <c r="J42" s="55" t="s">
        <v>27</v>
      </c>
      <c r="K42" s="54"/>
      <c r="L42" s="55" t="s">
        <v>27</v>
      </c>
      <c r="M42" s="132"/>
      <c r="N42" s="149"/>
      <c r="R42" s="91"/>
      <c r="S42" s="129" t="s">
        <v>64</v>
      </c>
      <c r="T42" s="129"/>
      <c r="U42" s="91" t="s">
        <v>65</v>
      </c>
    </row>
    <row r="43" spans="1:21" x14ac:dyDescent="0.25">
      <c r="A43" s="25"/>
      <c r="B43" s="59" t="s">
        <v>29</v>
      </c>
      <c r="C43" s="59"/>
      <c r="D43" s="60"/>
      <c r="E43" s="54"/>
      <c r="F43" s="55" t="s">
        <v>27</v>
      </c>
      <c r="G43" s="54"/>
      <c r="H43" s="55" t="s">
        <v>27</v>
      </c>
      <c r="I43" s="54"/>
      <c r="J43" s="55" t="s">
        <v>27</v>
      </c>
      <c r="K43" s="54"/>
      <c r="L43" s="55" t="s">
        <v>27</v>
      </c>
      <c r="M43" s="132"/>
      <c r="N43" s="149"/>
      <c r="R43" s="91" t="s">
        <v>66</v>
      </c>
      <c r="S43" s="117">
        <f>(E41*E66+G41*G66+I41*I66+K41*K66)</f>
        <v>0</v>
      </c>
      <c r="T43" s="117">
        <f>S43/S39</f>
        <v>0</v>
      </c>
      <c r="U43" s="91"/>
    </row>
    <row r="44" spans="1:21" x14ac:dyDescent="0.25">
      <c r="A44" s="61"/>
      <c r="B44" s="62"/>
      <c r="C44" s="63"/>
      <c r="D44" s="62" t="s">
        <v>30</v>
      </c>
      <c r="E44" s="64">
        <f>SUM(E41:E43)</f>
        <v>0</v>
      </c>
      <c r="F44" s="65" t="s">
        <v>27</v>
      </c>
      <c r="G44" s="64">
        <f>SUM(G41:G43)</f>
        <v>0</v>
      </c>
      <c r="H44" s="66" t="s">
        <v>27</v>
      </c>
      <c r="I44" s="64">
        <f>SUM(I41:I43)</f>
        <v>0</v>
      </c>
      <c r="J44" s="65" t="s">
        <v>27</v>
      </c>
      <c r="K44" s="64">
        <f>SUM(K41:K43)</f>
        <v>0</v>
      </c>
      <c r="L44" s="84" t="s">
        <v>27</v>
      </c>
      <c r="M44" s="148"/>
      <c r="N44" s="149"/>
      <c r="R44" s="91" t="s">
        <v>67</v>
      </c>
      <c r="S44" s="117">
        <f>E70</f>
        <v>0</v>
      </c>
      <c r="T44" s="117">
        <f>S44/S39</f>
        <v>0</v>
      </c>
      <c r="U44" s="91"/>
    </row>
    <row r="45" spans="1:21" x14ac:dyDescent="0.25">
      <c r="A45" s="61"/>
      <c r="B45" s="62"/>
      <c r="C45" s="63"/>
      <c r="D45" s="62" t="s">
        <v>31</v>
      </c>
      <c r="E45" s="67"/>
      <c r="F45" s="65" t="s">
        <v>27</v>
      </c>
      <c r="G45" s="68"/>
      <c r="H45" s="65" t="s">
        <v>27</v>
      </c>
      <c r="I45" s="68"/>
      <c r="J45" s="65" t="s">
        <v>27</v>
      </c>
      <c r="K45" s="68"/>
      <c r="L45" s="84" t="s">
        <v>27</v>
      </c>
      <c r="M45" s="148"/>
      <c r="N45" s="149"/>
      <c r="R45" s="91"/>
      <c r="S45" s="117"/>
      <c r="T45" s="117"/>
      <c r="U45" s="91"/>
    </row>
    <row r="46" spans="1:21" ht="11.25" customHeight="1" x14ac:dyDescent="0.25">
      <c r="A46" s="25"/>
      <c r="B46" s="26"/>
      <c r="C46" s="26"/>
      <c r="D46" s="26"/>
      <c r="E46" s="69"/>
      <c r="F46" s="70"/>
      <c r="G46" s="71"/>
      <c r="H46" s="72"/>
      <c r="I46" s="71"/>
      <c r="J46" s="70"/>
      <c r="K46" s="71"/>
      <c r="L46" s="72"/>
      <c r="M46" s="148"/>
      <c r="N46" s="149"/>
      <c r="R46" s="91" t="s">
        <v>68</v>
      </c>
      <c r="S46" s="117">
        <f>S43+S44</f>
        <v>0</v>
      </c>
      <c r="T46" s="117">
        <f>T43+T44</f>
        <v>0</v>
      </c>
      <c r="U46" s="91"/>
    </row>
    <row r="47" spans="1:21" x14ac:dyDescent="0.25">
      <c r="A47" s="39"/>
      <c r="B47" s="40" t="s">
        <v>32</v>
      </c>
      <c r="C47" s="15"/>
      <c r="D47" s="15"/>
      <c r="E47" s="73"/>
      <c r="F47" s="74"/>
      <c r="G47" s="73"/>
      <c r="H47" s="75"/>
      <c r="I47" s="73"/>
      <c r="J47" s="74"/>
      <c r="K47" s="73"/>
      <c r="L47" s="75"/>
      <c r="M47" s="148"/>
      <c r="N47" s="149"/>
      <c r="R47" s="105" t="s">
        <v>69</v>
      </c>
      <c r="S47" s="109">
        <v>66150</v>
      </c>
      <c r="T47" s="109">
        <v>66150</v>
      </c>
      <c r="U47" s="117">
        <v>96600</v>
      </c>
    </row>
    <row r="48" spans="1:21" ht="3.75" customHeight="1" x14ac:dyDescent="0.25">
      <c r="A48" s="25"/>
      <c r="B48" s="26"/>
      <c r="C48" s="26"/>
      <c r="D48" s="26"/>
      <c r="E48" s="71"/>
      <c r="F48" s="70"/>
      <c r="G48" s="71"/>
      <c r="H48" s="72"/>
      <c r="I48" s="71"/>
      <c r="J48" s="70"/>
      <c r="K48" s="71"/>
      <c r="L48" s="72"/>
      <c r="M48" s="148"/>
      <c r="N48" s="149"/>
      <c r="R48" s="91"/>
      <c r="S48" s="117"/>
      <c r="T48" s="117"/>
      <c r="U48" s="91"/>
    </row>
    <row r="49" spans="1:21" s="91" customFormat="1" ht="15" customHeight="1" x14ac:dyDescent="0.2">
      <c r="A49" s="25"/>
      <c r="B49" s="26" t="s">
        <v>33</v>
      </c>
      <c r="C49" s="26"/>
      <c r="D49" s="26"/>
      <c r="E49" s="153">
        <f>IF(E29=0,0,IF(E41/E29*39&gt;S52,(S52/39*E29+E42+E43)*M49,E45*M49))</f>
        <v>0</v>
      </c>
      <c r="F49" s="154" t="s">
        <v>27</v>
      </c>
      <c r="G49" s="153">
        <f>IF(E29=0,0,IF(G41/E29*39&gt;S52,(S52/39*E29+G42+G43)*M49,G45*M49))</f>
        <v>0</v>
      </c>
      <c r="H49" s="155" t="s">
        <v>27</v>
      </c>
      <c r="I49" s="153">
        <f>IF(E29=0,0,IF(I41/E29*39&gt;S52,(S52/39*E29+I42+I43)*M49,I45*M49))</f>
        <v>0</v>
      </c>
      <c r="J49" s="156" t="s">
        <v>27</v>
      </c>
      <c r="K49" s="153">
        <f>IF(E29=0,0,IF(K41/E29*39&gt;S52,(S52/39*E29+K42+K43)*M49,K45*M49))</f>
        <v>0</v>
      </c>
      <c r="L49" s="86" t="s">
        <v>27</v>
      </c>
      <c r="M49" s="133">
        <v>1.2999999999999999E-2</v>
      </c>
      <c r="N49" s="116"/>
      <c r="R49" s="91" t="s">
        <v>70</v>
      </c>
      <c r="S49" s="117">
        <f>S46-S47</f>
        <v>-66150</v>
      </c>
      <c r="T49" s="117">
        <f>T46-T47</f>
        <v>-66150</v>
      </c>
    </row>
    <row r="50" spans="1:21" s="91" customFormat="1" ht="15" customHeight="1" x14ac:dyDescent="0.2">
      <c r="A50" s="25"/>
      <c r="B50" s="26" t="s">
        <v>34</v>
      </c>
      <c r="C50" s="26"/>
      <c r="D50" s="26"/>
      <c r="E50" s="153">
        <f>IF(E29=0,0,IF(E41/E29*39&gt;U52,(U52/39*E29+E42+E43)*M50,E45*M50))</f>
        <v>0</v>
      </c>
      <c r="F50" s="154" t="s">
        <v>27</v>
      </c>
      <c r="G50" s="153">
        <f>IF(E29=0,0,IF(G41/E29*39&gt;U52,(U52/39*E29+G42+G43)*M50,G45*M50))</f>
        <v>0</v>
      </c>
      <c r="H50" s="155" t="s">
        <v>27</v>
      </c>
      <c r="I50" s="153">
        <f>IF(E29=0,0,IF(I41/E29*39&gt;U52,(U52/39*E29+I42+I43)*M50,I45*M50))</f>
        <v>0</v>
      </c>
      <c r="J50" s="156" t="s">
        <v>27</v>
      </c>
      <c r="K50" s="153">
        <f>IF(E29=0,0,IF(K41/E29*39&gt;T52,(T52/39*E29+K42+K43)*M50,K45*M50))</f>
        <v>0</v>
      </c>
      <c r="L50" s="86" t="s">
        <v>27</v>
      </c>
      <c r="M50" s="133">
        <v>9.2999999999999999E-2</v>
      </c>
      <c r="N50" s="116"/>
      <c r="R50" s="91" t="s">
        <v>71</v>
      </c>
      <c r="S50" s="117">
        <f>S44-S49</f>
        <v>66150</v>
      </c>
      <c r="T50" s="117">
        <f>T44-T49</f>
        <v>66150</v>
      </c>
    </row>
    <row r="51" spans="1:21" s="91" customFormat="1" ht="15" customHeight="1" x14ac:dyDescent="0.2">
      <c r="A51" s="25"/>
      <c r="B51" s="26" t="s">
        <v>35</v>
      </c>
      <c r="C51" s="26"/>
      <c r="D51" s="26"/>
      <c r="E51" s="153">
        <f>IF(E29=0,0,IF(E41/E29*39&gt;U52,(U52/39*E29+E42+E43)*M51,E45*M51))</f>
        <v>0</v>
      </c>
      <c r="F51" s="154" t="s">
        <v>27</v>
      </c>
      <c r="G51" s="153">
        <f>IF(E29=0,0,IF(G41/E29*39&gt;U52,(U52/39*E29+G42+G43)*M51,G45*M51))</f>
        <v>0</v>
      </c>
      <c r="H51" s="155" t="s">
        <v>27</v>
      </c>
      <c r="I51" s="153">
        <f>IF(E29=0,0,IF(I41/E29*39&gt;U52,(U52/39*E29+I42+I43)*M51,I45*M51))</f>
        <v>0</v>
      </c>
      <c r="J51" s="156" t="s">
        <v>27</v>
      </c>
      <c r="K51" s="153">
        <f>IF(E29=0,0,IF(K41/E29*39&gt;T52,(T52/39*E29+K42+K43)*M51,K45*M51))</f>
        <v>0</v>
      </c>
      <c r="L51" s="86" t="s">
        <v>27</v>
      </c>
      <c r="M51" s="133">
        <v>1.2999999999999999E-2</v>
      </c>
      <c r="N51" s="116"/>
      <c r="R51" s="91" t="s">
        <v>72</v>
      </c>
      <c r="S51" s="130">
        <f>M71-M49-M52-M53</f>
        <v>0.106</v>
      </c>
      <c r="T51" s="130">
        <f>M71-M49-M52-M53</f>
        <v>0.106</v>
      </c>
    </row>
    <row r="52" spans="1:21" s="91" customFormat="1" ht="15" customHeight="1" x14ac:dyDescent="0.2">
      <c r="A52" s="25"/>
      <c r="B52" s="26" t="s">
        <v>36</v>
      </c>
      <c r="C52" s="26"/>
      <c r="D52" s="26"/>
      <c r="E52" s="153">
        <f>IF(E29=0,0,IF(E41/E29*39&gt;S52,(S52/39*E29+E42+E43)*M52,E45*M52))</f>
        <v>0</v>
      </c>
      <c r="F52" s="154" t="s">
        <v>27</v>
      </c>
      <c r="G52" s="153">
        <f>IF(E29=0,0,IF(G41/E29*39&gt;S52,(S52/39*E29+G42+G43)*M52,G45*M52))</f>
        <v>0</v>
      </c>
      <c r="H52" s="155" t="s">
        <v>27</v>
      </c>
      <c r="I52" s="153">
        <f>IF(E29=0,0,IF(I41/E29*39&gt;S52,(S52/39*E29+I42+I43)*M52,I45*M52))</f>
        <v>0</v>
      </c>
      <c r="J52" s="156" t="s">
        <v>27</v>
      </c>
      <c r="K52" s="153">
        <f>IF(E29=0,0,IF(K41/E29*39&gt;S52,(S52/39*E29+K42+K43)*M52,K45*M52))</f>
        <v>0</v>
      </c>
      <c r="L52" s="86" t="s">
        <v>27</v>
      </c>
      <c r="M52" s="133">
        <v>7.2999999999999995E-2</v>
      </c>
      <c r="N52" s="116"/>
      <c r="R52" s="91" t="s">
        <v>73</v>
      </c>
      <c r="S52" s="117">
        <v>5512.5</v>
      </c>
      <c r="T52" s="117">
        <v>5512.5</v>
      </c>
      <c r="U52" s="117">
        <v>8050</v>
      </c>
    </row>
    <row r="53" spans="1:21" s="91" customFormat="1" ht="15" customHeight="1" x14ac:dyDescent="0.2">
      <c r="A53" s="25"/>
      <c r="B53" s="76" t="s">
        <v>37</v>
      </c>
      <c r="C53" s="26"/>
      <c r="D53" s="26"/>
      <c r="E53" s="153">
        <f>IF(E29=0,0,IF(E41/E29*39&gt;S52,(S52/39*E29+E42+E43)*M53,E45*M53))</f>
        <v>0</v>
      </c>
      <c r="F53" s="154" t="s">
        <v>27</v>
      </c>
      <c r="G53" s="153">
        <f>IF(E29=0,0,IF(G41/E29*39&gt;S52,(S52/39*E29+G42+G43)*M53,G45*M53))</f>
        <v>0</v>
      </c>
      <c r="H53" s="155" t="s">
        <v>27</v>
      </c>
      <c r="I53" s="153">
        <f>IF(E29=0,0,IF(I41/E29*39&gt;S52,(S52/39*E29+I42+I43)*M53,I45*M53))</f>
        <v>0</v>
      </c>
      <c r="J53" s="156" t="s">
        <v>27</v>
      </c>
      <c r="K53" s="153">
        <f>IF(E29=0,0,IF(K41/E29*39&gt;S52,(S52/39*E29+K42+K43)*M53,K45*M53))</f>
        <v>0</v>
      </c>
      <c r="L53" s="86" t="s">
        <v>27</v>
      </c>
      <c r="M53" s="133"/>
      <c r="N53" s="116"/>
    </row>
    <row r="54" spans="1:21" s="91" customFormat="1" ht="15" customHeight="1" x14ac:dyDescent="0.2">
      <c r="A54" s="25"/>
      <c r="B54" s="63"/>
      <c r="C54" s="63"/>
      <c r="D54" s="62" t="s">
        <v>30</v>
      </c>
      <c r="E54" s="77">
        <f>SUM(E49:E53)</f>
        <v>0</v>
      </c>
      <c r="F54" s="55" t="s">
        <v>27</v>
      </c>
      <c r="G54" s="77">
        <f>SUM(G49:G53)</f>
        <v>0</v>
      </c>
      <c r="H54" s="56" t="s">
        <v>27</v>
      </c>
      <c r="I54" s="77">
        <f>SUM(I49:I53)</f>
        <v>0</v>
      </c>
      <c r="J54" s="86" t="s">
        <v>27</v>
      </c>
      <c r="K54" s="77">
        <f>SUM(K49:K53)</f>
        <v>0</v>
      </c>
      <c r="L54" s="86" t="s">
        <v>27</v>
      </c>
      <c r="M54" s="76"/>
      <c r="N54" s="116"/>
      <c r="S54" s="117"/>
      <c r="T54" s="117"/>
    </row>
    <row r="55" spans="1:21" s="91" customFormat="1" ht="15" customHeight="1" x14ac:dyDescent="0.2">
      <c r="A55" s="25"/>
      <c r="B55" s="40" t="s">
        <v>38</v>
      </c>
      <c r="C55" s="63"/>
      <c r="D55" s="62"/>
      <c r="E55" s="78"/>
      <c r="F55" s="79"/>
      <c r="G55" s="78"/>
      <c r="H55" s="80"/>
      <c r="I55" s="78"/>
      <c r="J55" s="134"/>
      <c r="K55" s="78"/>
      <c r="L55" s="134"/>
      <c r="M55" s="76"/>
      <c r="N55" s="116"/>
      <c r="S55" s="117"/>
      <c r="T55" s="117"/>
    </row>
    <row r="56" spans="1:21" s="91" customFormat="1" ht="15" customHeight="1" x14ac:dyDescent="0.2">
      <c r="A56" s="25"/>
      <c r="B56" s="26" t="s">
        <v>39</v>
      </c>
      <c r="C56" s="26"/>
      <c r="D56" s="26"/>
      <c r="E56" s="153">
        <f>(E44-E43)*M56</f>
        <v>0</v>
      </c>
      <c r="F56" s="154" t="s">
        <v>27</v>
      </c>
      <c r="G56" s="153">
        <f>(G44-G43)*M56</f>
        <v>0</v>
      </c>
      <c r="H56" s="155" t="s">
        <v>27</v>
      </c>
      <c r="I56" s="153">
        <f>(I44-I43)*M56</f>
        <v>0</v>
      </c>
      <c r="J56" s="156" t="s">
        <v>27</v>
      </c>
      <c r="K56" s="153">
        <f>(K44-K43)*M56</f>
        <v>0</v>
      </c>
      <c r="L56" s="86" t="s">
        <v>27</v>
      </c>
      <c r="M56" s="133"/>
      <c r="N56" s="116"/>
      <c r="S56" s="117"/>
      <c r="T56" s="117"/>
    </row>
    <row r="57" spans="1:21" s="91" customFormat="1" ht="15" customHeight="1" x14ac:dyDescent="0.2">
      <c r="A57" s="25"/>
      <c r="B57" s="59"/>
      <c r="C57" s="59"/>
      <c r="D57" s="60"/>
      <c r="E57" s="153">
        <f>$E$45*M57</f>
        <v>0</v>
      </c>
      <c r="F57" s="154" t="s">
        <v>27</v>
      </c>
      <c r="G57" s="153">
        <f>$G$45*M57</f>
        <v>0</v>
      </c>
      <c r="H57" s="155" t="s">
        <v>27</v>
      </c>
      <c r="I57" s="153">
        <f>$I$45*M57</f>
        <v>0</v>
      </c>
      <c r="J57" s="156" t="s">
        <v>27</v>
      </c>
      <c r="K57" s="153">
        <f>$K$45*M57</f>
        <v>0</v>
      </c>
      <c r="L57" s="86" t="s">
        <v>27</v>
      </c>
      <c r="M57" s="133"/>
      <c r="N57" s="116"/>
      <c r="S57" s="117"/>
      <c r="T57" s="117"/>
    </row>
    <row r="58" spans="1:21" s="91" customFormat="1" ht="15" customHeight="1" x14ac:dyDescent="0.2">
      <c r="A58" s="25"/>
      <c r="B58" s="63"/>
      <c r="C58" s="63"/>
      <c r="D58" s="62" t="s">
        <v>30</v>
      </c>
      <c r="E58" s="77">
        <f>SUM(E56:E57)</f>
        <v>0</v>
      </c>
      <c r="F58" s="55" t="s">
        <v>27</v>
      </c>
      <c r="G58" s="77">
        <f>SUM(G56:G57)</f>
        <v>0</v>
      </c>
      <c r="H58" s="56" t="s">
        <v>27</v>
      </c>
      <c r="I58" s="77">
        <f>SUM(I56:I57)</f>
        <v>0</v>
      </c>
      <c r="J58" s="86" t="s">
        <v>27</v>
      </c>
      <c r="K58" s="77">
        <f>SUM(K56:K57)</f>
        <v>0</v>
      </c>
      <c r="L58" s="86" t="s">
        <v>27</v>
      </c>
      <c r="M58" s="76"/>
      <c r="N58" s="116"/>
      <c r="S58" s="117"/>
      <c r="T58" s="117"/>
    </row>
    <row r="59" spans="1:21" s="91" customFormat="1" ht="15" customHeight="1" x14ac:dyDescent="0.2">
      <c r="A59" s="25"/>
      <c r="B59" s="40" t="s">
        <v>40</v>
      </c>
      <c r="C59" s="63"/>
      <c r="D59" s="62"/>
      <c r="E59" s="78"/>
      <c r="F59" s="79"/>
      <c r="G59" s="78"/>
      <c r="H59" s="80"/>
      <c r="I59" s="78"/>
      <c r="J59" s="134"/>
      <c r="K59" s="78"/>
      <c r="L59" s="134"/>
      <c r="M59" s="76"/>
      <c r="N59" s="116"/>
      <c r="S59" s="117"/>
      <c r="T59" s="117"/>
    </row>
    <row r="60" spans="1:21" s="91" customFormat="1" ht="15" customHeight="1" x14ac:dyDescent="0.2">
      <c r="A60" s="25"/>
      <c r="B60" s="81" t="s">
        <v>41</v>
      </c>
      <c r="C60" s="26"/>
      <c r="D60" s="26"/>
      <c r="E60" s="153">
        <f>$E$45*M60</f>
        <v>0</v>
      </c>
      <c r="F60" s="154" t="s">
        <v>27</v>
      </c>
      <c r="G60" s="153">
        <f>$G$45*M60</f>
        <v>0</v>
      </c>
      <c r="H60" s="155" t="s">
        <v>27</v>
      </c>
      <c r="I60" s="153">
        <f>$I$45*M60</f>
        <v>0</v>
      </c>
      <c r="J60" s="156" t="s">
        <v>27</v>
      </c>
      <c r="K60" s="153">
        <f>$K$45*M60</f>
        <v>0</v>
      </c>
      <c r="L60" s="86" t="s">
        <v>27</v>
      </c>
      <c r="M60" s="133"/>
      <c r="N60" s="116"/>
      <c r="S60" s="117"/>
      <c r="T60" s="117"/>
    </row>
    <row r="61" spans="1:21" s="91" customFormat="1" ht="15" customHeight="1" x14ac:dyDescent="0.2">
      <c r="A61" s="25"/>
      <c r="B61" s="26" t="s">
        <v>42</v>
      </c>
      <c r="C61" s="26"/>
      <c r="D61" s="26"/>
      <c r="E61" s="153">
        <f>$E$45*M61</f>
        <v>0</v>
      </c>
      <c r="F61" s="154" t="s">
        <v>27</v>
      </c>
      <c r="G61" s="153">
        <f>$G$45*M61</f>
        <v>0</v>
      </c>
      <c r="H61" s="155" t="s">
        <v>27</v>
      </c>
      <c r="I61" s="153">
        <f>$I$45*M61</f>
        <v>0</v>
      </c>
      <c r="J61" s="156" t="s">
        <v>27</v>
      </c>
      <c r="K61" s="153">
        <f>$K$45*M61</f>
        <v>0</v>
      </c>
      <c r="L61" s="86" t="s">
        <v>27</v>
      </c>
      <c r="M61" s="133"/>
      <c r="N61" s="116"/>
      <c r="S61" s="117"/>
      <c r="T61" s="117"/>
    </row>
    <row r="62" spans="1:21" s="91" customFormat="1" ht="15" customHeight="1" x14ac:dyDescent="0.2">
      <c r="A62" s="25"/>
      <c r="B62" s="26" t="s">
        <v>43</v>
      </c>
      <c r="C62" s="26"/>
      <c r="D62" s="26"/>
      <c r="E62" s="153">
        <f>$E$45*M62</f>
        <v>0</v>
      </c>
      <c r="F62" s="154" t="s">
        <v>27</v>
      </c>
      <c r="G62" s="153">
        <f>$G$45*M62</f>
        <v>0</v>
      </c>
      <c r="H62" s="155" t="s">
        <v>27</v>
      </c>
      <c r="I62" s="153">
        <f>$I$45*M62</f>
        <v>0</v>
      </c>
      <c r="J62" s="156" t="s">
        <v>27</v>
      </c>
      <c r="K62" s="153">
        <f>$K$45*M62</f>
        <v>0</v>
      </c>
      <c r="L62" s="86" t="s">
        <v>27</v>
      </c>
      <c r="M62" s="133">
        <v>5.9999999999999995E-4</v>
      </c>
      <c r="N62" s="116"/>
      <c r="S62" s="117"/>
      <c r="T62" s="117"/>
    </row>
    <row r="63" spans="1:21" s="91" customFormat="1" ht="15" customHeight="1" x14ac:dyDescent="0.2">
      <c r="A63" s="25"/>
      <c r="B63" s="63"/>
      <c r="C63" s="63"/>
      <c r="D63" s="62" t="s">
        <v>30</v>
      </c>
      <c r="E63" s="77">
        <f>SUM(E60:E62)</f>
        <v>0</v>
      </c>
      <c r="F63" s="55" t="s">
        <v>27</v>
      </c>
      <c r="G63" s="77">
        <f>SUM(G60:G62)</f>
        <v>0</v>
      </c>
      <c r="H63" s="55" t="s">
        <v>27</v>
      </c>
      <c r="I63" s="77">
        <f>SUM(I60:I62)</f>
        <v>0</v>
      </c>
      <c r="J63" s="55" t="s">
        <v>27</v>
      </c>
      <c r="K63" s="77">
        <f>SUM(K60:K62)</f>
        <v>0</v>
      </c>
      <c r="L63" s="55" t="s">
        <v>27</v>
      </c>
      <c r="M63" s="76"/>
      <c r="N63" s="116"/>
      <c r="S63" s="117"/>
      <c r="T63" s="117"/>
    </row>
    <row r="64" spans="1:21" s="137" customFormat="1" ht="15" customHeight="1" x14ac:dyDescent="0.2">
      <c r="A64" s="61"/>
      <c r="B64" s="63" t="s">
        <v>44</v>
      </c>
      <c r="C64" s="63"/>
      <c r="D64" s="63"/>
      <c r="E64" s="64">
        <f>E44+E54+E58+E63</f>
        <v>0</v>
      </c>
      <c r="F64" s="65" t="s">
        <v>27</v>
      </c>
      <c r="G64" s="64">
        <f>G44+G54+G58+G63</f>
        <v>0</v>
      </c>
      <c r="H64" s="66" t="s">
        <v>27</v>
      </c>
      <c r="I64" s="64">
        <f>I44+I54+I58+I63</f>
        <v>0</v>
      </c>
      <c r="J64" s="65" t="s">
        <v>27</v>
      </c>
      <c r="K64" s="64">
        <f>K44+K54+K58+K63</f>
        <v>0</v>
      </c>
      <c r="L64" s="135" t="s">
        <v>27</v>
      </c>
      <c r="M64" s="63"/>
      <c r="N64" s="136"/>
      <c r="R64" s="91"/>
      <c r="S64" s="117"/>
      <c r="T64" s="117"/>
      <c r="U64" s="91"/>
    </row>
    <row r="65" spans="1:21" s="91" customFormat="1" ht="15" customHeight="1" x14ac:dyDescent="0.2">
      <c r="A65" s="25"/>
      <c r="B65" s="40" t="s">
        <v>45</v>
      </c>
      <c r="C65" s="26"/>
      <c r="D65" s="26"/>
      <c r="E65" s="78"/>
      <c r="F65" s="70"/>
      <c r="G65" s="82"/>
      <c r="H65" s="72"/>
      <c r="I65" s="82"/>
      <c r="J65" s="138"/>
      <c r="K65" s="82"/>
      <c r="L65" s="138"/>
      <c r="M65" s="26"/>
      <c r="N65" s="116"/>
      <c r="R65" s="137"/>
      <c r="S65" s="139"/>
      <c r="T65" s="139"/>
      <c r="U65" s="137"/>
    </row>
    <row r="66" spans="1:21" s="91" customFormat="1" ht="15" customHeight="1" x14ac:dyDescent="0.2">
      <c r="A66" s="25"/>
      <c r="B66" s="26" t="s">
        <v>46</v>
      </c>
      <c r="C66" s="26"/>
      <c r="D66" s="26"/>
      <c r="E66" s="83">
        <v>12</v>
      </c>
      <c r="F66" s="70"/>
      <c r="G66" s="83"/>
      <c r="H66" s="72"/>
      <c r="I66" s="83"/>
      <c r="J66" s="140"/>
      <c r="K66" s="83"/>
      <c r="L66" s="140"/>
      <c r="M66" s="26"/>
      <c r="N66" s="116"/>
      <c r="S66" s="117"/>
      <c r="T66" s="117"/>
    </row>
    <row r="67" spans="1:21" s="91" customFormat="1" ht="15" customHeight="1" x14ac:dyDescent="0.2">
      <c r="A67" s="25"/>
      <c r="B67" s="26" t="s">
        <v>47</v>
      </c>
      <c r="C67" s="26"/>
      <c r="D67" s="26"/>
      <c r="E67" s="64">
        <f>E64*E66</f>
        <v>0</v>
      </c>
      <c r="F67" s="84" t="s">
        <v>27</v>
      </c>
      <c r="G67" s="64">
        <f>G64*G66</f>
        <v>0</v>
      </c>
      <c r="H67" s="84" t="s">
        <v>27</v>
      </c>
      <c r="I67" s="64">
        <f>I64*I66</f>
        <v>0</v>
      </c>
      <c r="J67" s="84" t="s">
        <v>27</v>
      </c>
      <c r="K67" s="64">
        <f>K64*K66</f>
        <v>0</v>
      </c>
      <c r="L67" s="84" t="s">
        <v>27</v>
      </c>
      <c r="M67" s="26"/>
      <c r="N67" s="116"/>
      <c r="S67" s="117"/>
      <c r="T67" s="117"/>
    </row>
    <row r="68" spans="1:21" s="91" customFormat="1" ht="5.25" customHeight="1" x14ac:dyDescent="0.2">
      <c r="A68" s="25"/>
      <c r="B68" s="26"/>
      <c r="C68" s="26"/>
      <c r="D68" s="26"/>
      <c r="E68" s="85"/>
      <c r="F68" s="35"/>
      <c r="G68" s="26"/>
      <c r="H68" s="26"/>
      <c r="I68" s="26"/>
      <c r="J68" s="26"/>
      <c r="K68" s="26"/>
      <c r="L68" s="26"/>
      <c r="M68" s="26"/>
      <c r="N68" s="116"/>
      <c r="S68" s="117"/>
      <c r="T68" s="117"/>
    </row>
    <row r="69" spans="1:21" s="137" customFormat="1" ht="12.75" customHeight="1" x14ac:dyDescent="0.2">
      <c r="A69" s="61"/>
      <c r="B69" s="63" t="s">
        <v>48</v>
      </c>
      <c r="C69" s="63"/>
      <c r="D69" s="63"/>
      <c r="E69" s="64">
        <f>E67+G67+I67+K67</f>
        <v>0</v>
      </c>
      <c r="F69" s="86" t="s">
        <v>27</v>
      </c>
      <c r="G69" s="63"/>
      <c r="H69" s="63"/>
      <c r="I69" s="63"/>
      <c r="J69" s="63"/>
      <c r="K69" s="63"/>
      <c r="L69" s="63"/>
      <c r="M69" s="84" t="s">
        <v>74</v>
      </c>
      <c r="N69" s="136"/>
      <c r="R69" s="91"/>
      <c r="S69" s="117"/>
      <c r="T69" s="117"/>
      <c r="U69" s="91"/>
    </row>
    <row r="70" spans="1:21" s="137" customFormat="1" ht="12.75" customHeight="1" x14ac:dyDescent="0.2">
      <c r="A70" s="61"/>
      <c r="B70" s="87" t="s">
        <v>49</v>
      </c>
      <c r="C70" s="87"/>
      <c r="D70" s="88"/>
      <c r="E70" s="54"/>
      <c r="F70" s="86" t="s">
        <v>27</v>
      </c>
      <c r="G70" s="63"/>
      <c r="H70" s="63"/>
      <c r="I70" s="63"/>
      <c r="J70" s="63"/>
      <c r="K70" s="63"/>
      <c r="L70" s="63"/>
      <c r="M70" s="133"/>
      <c r="N70" s="136"/>
      <c r="S70" s="139"/>
      <c r="T70" s="139"/>
    </row>
    <row r="71" spans="1:21" s="137" customFormat="1" ht="12.75" customHeight="1" x14ac:dyDescent="0.2">
      <c r="A71" s="61"/>
      <c r="B71" s="87" t="s">
        <v>50</v>
      </c>
      <c r="C71" s="87"/>
      <c r="D71" s="88"/>
      <c r="E71" s="77">
        <f>IF(T43&gt;T47,S44*S51,IF(T43+T44&gt;T47,T50*M71+T49*S51,S44*M71))</f>
        <v>0</v>
      </c>
      <c r="F71" s="86" t="s">
        <v>27</v>
      </c>
      <c r="G71" s="63"/>
      <c r="H71" s="63"/>
      <c r="I71" s="63"/>
      <c r="J71" s="63"/>
      <c r="K71" s="63"/>
      <c r="L71" s="63"/>
      <c r="M71" s="141">
        <f>SUM(M49:M53)</f>
        <v>0.192</v>
      </c>
      <c r="N71" s="136"/>
      <c r="S71" s="139"/>
      <c r="T71" s="139"/>
    </row>
    <row r="72" spans="1:21" s="91" customFormat="1" ht="12.75" customHeight="1" x14ac:dyDescent="0.2">
      <c r="A72" s="25"/>
      <c r="B72" s="87" t="s">
        <v>51</v>
      </c>
      <c r="C72" s="87"/>
      <c r="D72" s="88"/>
      <c r="E72" s="77">
        <f>$E$70*M72</f>
        <v>0</v>
      </c>
      <c r="F72" s="86" t="s">
        <v>27</v>
      </c>
      <c r="G72" s="89"/>
      <c r="H72" s="26"/>
      <c r="I72" s="26"/>
      <c r="J72" s="26"/>
      <c r="K72" s="26"/>
      <c r="L72" s="26"/>
      <c r="M72" s="141">
        <f>SUM(M56:M57)</f>
        <v>0</v>
      </c>
      <c r="N72" s="116"/>
      <c r="R72" s="137"/>
      <c r="S72" s="139"/>
      <c r="T72" s="139"/>
      <c r="U72" s="137"/>
    </row>
    <row r="73" spans="1:21" s="91" customFormat="1" ht="12.75" customHeight="1" x14ac:dyDescent="0.2">
      <c r="A73" s="25"/>
      <c r="B73" s="87" t="s">
        <v>52</v>
      </c>
      <c r="C73" s="87"/>
      <c r="D73" s="88"/>
      <c r="E73" s="77">
        <f>$E$70*M73</f>
        <v>0</v>
      </c>
      <c r="F73" s="86" t="s">
        <v>27</v>
      </c>
      <c r="G73" s="26"/>
      <c r="H73" s="26"/>
      <c r="I73" s="26"/>
      <c r="J73" s="26"/>
      <c r="K73" s="26"/>
      <c r="L73" s="26"/>
      <c r="M73" s="141">
        <f>M60+M62</f>
        <v>5.9999999999999995E-4</v>
      </c>
      <c r="N73" s="116"/>
      <c r="S73" s="117"/>
      <c r="T73" s="117"/>
    </row>
    <row r="74" spans="1:21" s="91" customFormat="1" ht="12.75" hidden="1" customHeight="1" x14ac:dyDescent="0.2">
      <c r="A74" s="25"/>
      <c r="B74" s="87"/>
      <c r="C74" s="87"/>
      <c r="D74" s="88"/>
      <c r="E74" s="90">
        <f>$E$70*M74</f>
        <v>0</v>
      </c>
      <c r="F74" s="86" t="s">
        <v>27</v>
      </c>
      <c r="G74" s="26"/>
      <c r="H74" s="26"/>
      <c r="I74" s="26"/>
      <c r="J74" s="26"/>
      <c r="K74" s="26"/>
      <c r="L74" s="26"/>
      <c r="M74" s="142"/>
      <c r="N74" s="116"/>
      <c r="S74" s="117"/>
      <c r="T74" s="117"/>
    </row>
    <row r="75" spans="1:21" s="91" customFormat="1" ht="12.75" hidden="1" customHeight="1" x14ac:dyDescent="0.2">
      <c r="A75" s="25"/>
      <c r="B75" s="87"/>
      <c r="C75" s="87"/>
      <c r="D75" s="88"/>
      <c r="E75" s="90">
        <f>$E$70*M75</f>
        <v>0</v>
      </c>
      <c r="F75" s="86" t="s">
        <v>27</v>
      </c>
      <c r="G75" s="26"/>
      <c r="H75" s="26"/>
      <c r="I75" s="26"/>
      <c r="J75" s="26"/>
      <c r="K75" s="26"/>
      <c r="L75" s="26"/>
      <c r="M75" s="142"/>
      <c r="N75" s="116"/>
      <c r="S75" s="117"/>
      <c r="T75" s="117"/>
    </row>
    <row r="76" spans="1:21" s="91" customFormat="1" ht="12.75" customHeight="1" x14ac:dyDescent="0.2">
      <c r="A76" s="25"/>
      <c r="B76" s="87" t="s">
        <v>53</v>
      </c>
      <c r="C76" s="87"/>
      <c r="D76" s="88"/>
      <c r="E76" s="77">
        <f>(E45*E66+G45*G66+I45*I66+K45*K66+E70)*H76*J76/1000</f>
        <v>0</v>
      </c>
      <c r="F76" s="86" t="s">
        <v>27</v>
      </c>
      <c r="G76" s="26" t="s">
        <v>54</v>
      </c>
      <c r="H76" s="92"/>
      <c r="I76" s="26" t="s">
        <v>55</v>
      </c>
      <c r="J76" s="92"/>
      <c r="K76" s="26"/>
      <c r="L76" s="26"/>
      <c r="M76" s="143"/>
      <c r="N76" s="116"/>
      <c r="S76" s="117"/>
      <c r="T76" s="117"/>
    </row>
    <row r="77" spans="1:21" s="91" customFormat="1" ht="12.75" customHeight="1" x14ac:dyDescent="0.2">
      <c r="A77" s="25"/>
      <c r="B77" s="57" t="s">
        <v>56</v>
      </c>
      <c r="C77" s="57"/>
      <c r="D77" s="58"/>
      <c r="E77" s="77">
        <f>(E45*E66+G45*G66+I45*I66+K45*K66+E70)*J77/1000</f>
        <v>0</v>
      </c>
      <c r="F77" s="86" t="s">
        <v>27</v>
      </c>
      <c r="G77" s="26"/>
      <c r="H77" s="26"/>
      <c r="I77" s="26" t="s">
        <v>55</v>
      </c>
      <c r="J77" s="92"/>
      <c r="K77" s="26"/>
      <c r="L77" s="26"/>
      <c r="M77" s="143"/>
      <c r="N77" s="116"/>
      <c r="S77" s="117"/>
      <c r="T77" s="117"/>
    </row>
    <row r="78" spans="1:21" s="91" customFormat="1" ht="12.75" customHeight="1" x14ac:dyDescent="0.2">
      <c r="A78" s="25"/>
      <c r="B78" s="59"/>
      <c r="C78" s="59"/>
      <c r="D78" s="60"/>
      <c r="E78" s="54"/>
      <c r="F78" s="86" t="s">
        <v>27</v>
      </c>
      <c r="G78" s="26"/>
      <c r="H78" s="26"/>
      <c r="I78" s="26"/>
      <c r="J78" s="144"/>
      <c r="K78" s="26"/>
      <c r="L78" s="26"/>
      <c r="M78" s="143"/>
      <c r="N78" s="116"/>
      <c r="S78" s="117"/>
      <c r="T78" s="117"/>
    </row>
    <row r="79" spans="1:21" s="26" customFormat="1" ht="5.25" customHeight="1" thickBot="1" x14ac:dyDescent="0.25">
      <c r="A79" s="25"/>
      <c r="E79" s="85"/>
      <c r="F79" s="35"/>
      <c r="N79" s="116"/>
      <c r="R79" s="91"/>
      <c r="S79" s="117"/>
      <c r="T79" s="117"/>
      <c r="U79" s="91"/>
    </row>
    <row r="80" spans="1:21" s="91" customFormat="1" ht="12.75" customHeight="1" thickBot="1" x14ac:dyDescent="0.25">
      <c r="A80" s="25"/>
      <c r="B80" s="34" t="s">
        <v>57</v>
      </c>
      <c r="C80" s="26"/>
      <c r="D80" s="26"/>
      <c r="E80" s="93">
        <f>SUM(E69:E78)</f>
        <v>0</v>
      </c>
      <c r="F80" s="94" t="s">
        <v>27</v>
      </c>
      <c r="G80" s="95" t="s">
        <v>58</v>
      </c>
      <c r="H80" s="95" t="s">
        <v>59</v>
      </c>
      <c r="I80" s="96">
        <f>E44*E66+G44*G66+I44*I66+K44*K66+E70+E78</f>
        <v>0</v>
      </c>
      <c r="J80" s="145" t="s">
        <v>75</v>
      </c>
      <c r="K80" s="96">
        <f>(E54+E58+E63)*E66+(G54+G58+G63)*G66+(I54+I58+I63)*I66+(K54+K58+K63)*K66+E71+E72+E73</f>
        <v>0</v>
      </c>
      <c r="L80" s="146" t="s">
        <v>76</v>
      </c>
      <c r="M80" s="96">
        <f>E76+E77</f>
        <v>0</v>
      </c>
      <c r="N80" s="116"/>
      <c r="R80" s="26"/>
      <c r="S80" s="85"/>
      <c r="T80" s="85"/>
      <c r="U80" s="26"/>
    </row>
    <row r="81" spans="1:20" s="91" customFormat="1" ht="4.5" customHeight="1" thickBot="1" x14ac:dyDescent="0.25">
      <c r="A81" s="97"/>
      <c r="B81" s="98"/>
      <c r="C81" s="98"/>
      <c r="D81" s="98"/>
      <c r="E81" s="98"/>
      <c r="F81" s="99"/>
      <c r="G81" s="98"/>
      <c r="H81" s="98"/>
      <c r="I81" s="98"/>
      <c r="J81" s="98"/>
      <c r="K81" s="98"/>
      <c r="L81" s="98"/>
      <c r="M81" s="98"/>
      <c r="N81" s="147"/>
      <c r="S81" s="117"/>
      <c r="T81" s="117"/>
    </row>
    <row r="82" spans="1:20" x14ac:dyDescent="0.25">
      <c r="A82" s="91"/>
      <c r="B82" s="91"/>
      <c r="C82" s="91"/>
      <c r="D82" s="91"/>
      <c r="E82" s="91"/>
      <c r="F82" s="100"/>
      <c r="G82" s="91"/>
      <c r="H82" s="91"/>
      <c r="I82" s="91"/>
    </row>
    <row r="83" spans="1:20" x14ac:dyDescent="0.25">
      <c r="A83" s="91"/>
      <c r="B83" s="91"/>
      <c r="C83" s="91"/>
      <c r="D83" s="91"/>
      <c r="E83" s="91"/>
      <c r="F83" s="100"/>
      <c r="G83" s="91"/>
      <c r="H83" s="91"/>
      <c r="I83" s="91"/>
    </row>
    <row r="84" spans="1:20" x14ac:dyDescent="0.25">
      <c r="A84" s="91"/>
      <c r="B84" s="91"/>
      <c r="C84" s="91"/>
      <c r="D84" s="91"/>
      <c r="E84" s="91"/>
      <c r="F84" s="100"/>
      <c r="G84" s="91"/>
      <c r="H84" s="91"/>
      <c r="I84" s="91"/>
    </row>
    <row r="85" spans="1:20" x14ac:dyDescent="0.25">
      <c r="A85" s="91"/>
      <c r="B85" s="91"/>
      <c r="C85" s="91"/>
      <c r="D85" s="91"/>
      <c r="E85" s="91"/>
      <c r="F85" s="100"/>
      <c r="G85" s="91"/>
      <c r="H85" s="91"/>
      <c r="I85" s="91"/>
    </row>
    <row r="86" spans="1:20" x14ac:dyDescent="0.25">
      <c r="A86" s="91"/>
      <c r="B86" s="91"/>
      <c r="C86" s="91"/>
      <c r="D86" s="91"/>
      <c r="E86" s="91"/>
      <c r="F86" s="100"/>
      <c r="G86" s="91"/>
      <c r="H86" s="91"/>
      <c r="I86" s="91"/>
    </row>
    <row r="87" spans="1:20" x14ac:dyDescent="0.25">
      <c r="A87" s="91"/>
      <c r="B87" s="91"/>
      <c r="C87" s="91"/>
      <c r="D87" s="91"/>
      <c r="E87" s="91"/>
      <c r="F87" s="100"/>
      <c r="G87" s="91"/>
      <c r="H87" s="91"/>
      <c r="I87" s="91"/>
    </row>
  </sheetData>
  <sheetProtection password="91DE" sheet="1" objects="1" scenarios="1"/>
  <mergeCells count="26">
    <mergeCell ref="M34:M36"/>
    <mergeCell ref="S39:S41"/>
    <mergeCell ref="T39:T41"/>
    <mergeCell ref="S42:T42"/>
    <mergeCell ref="B76:D76"/>
    <mergeCell ref="B77:D77"/>
    <mergeCell ref="B78:D78"/>
    <mergeCell ref="H3:M3"/>
    <mergeCell ref="D5:M5"/>
    <mergeCell ref="D7:M7"/>
    <mergeCell ref="I12:J12"/>
    <mergeCell ref="I16:J16"/>
    <mergeCell ref="E18:M18"/>
    <mergeCell ref="L23:M23"/>
    <mergeCell ref="B70:D70"/>
    <mergeCell ref="B71:D71"/>
    <mergeCell ref="B72:D72"/>
    <mergeCell ref="B73:D73"/>
    <mergeCell ref="B74:D74"/>
    <mergeCell ref="B75:D75"/>
    <mergeCell ref="A3:B3"/>
    <mergeCell ref="C3:F3"/>
    <mergeCell ref="E12:G12"/>
    <mergeCell ref="B42:D42"/>
    <mergeCell ref="B43:D43"/>
    <mergeCell ref="B57:D57"/>
  </mergeCells>
  <pageMargins left="0.7" right="0.7" top="0.78740157499999996" bottom="0.78740157499999996" header="0.3" footer="0.3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78D6E-D144-4E76-AF79-888CD2AA2B41}">
  <dimension ref="A1:X87"/>
  <sheetViews>
    <sheetView workbookViewId="0">
      <selection activeCell="C3" sqref="C3:F3"/>
    </sheetView>
  </sheetViews>
  <sheetFormatPr baseColWidth="10" defaultRowHeight="15" x14ac:dyDescent="0.25"/>
  <cols>
    <col min="1" max="1" width="2.28515625" style="18" customWidth="1"/>
    <col min="2" max="2" width="3.7109375" style="18" customWidth="1"/>
    <col min="3" max="3" width="9.140625" style="18" customWidth="1"/>
    <col min="4" max="4" width="18.7109375" style="18" customWidth="1"/>
    <col min="5" max="5" width="10.7109375" style="18" customWidth="1"/>
    <col min="6" max="6" width="4.28515625" style="19" customWidth="1"/>
    <col min="7" max="7" width="10.7109375" style="18" customWidth="1"/>
    <col min="8" max="8" width="5.140625" style="18" customWidth="1"/>
    <col min="9" max="9" width="10.140625" style="18" customWidth="1"/>
    <col min="10" max="10" width="5.140625" customWidth="1"/>
    <col min="12" max="12" width="5.140625" customWidth="1"/>
    <col min="14" max="14" width="1.42578125" customWidth="1"/>
    <col min="15" max="15" width="6" customWidth="1"/>
    <col min="17" max="21" width="0" hidden="1" customWidth="1"/>
  </cols>
  <sheetData>
    <row r="1" spans="1:24" s="18" customFormat="1" ht="12.75" x14ac:dyDescent="0.2">
      <c r="A1" s="1"/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101"/>
      <c r="S1" s="102"/>
      <c r="T1" s="102"/>
    </row>
    <row r="2" spans="1:24" s="18" customFormat="1" ht="12.75" x14ac:dyDescent="0.2">
      <c r="A2" s="4"/>
      <c r="B2" s="5" t="s">
        <v>1</v>
      </c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103"/>
      <c r="S2" s="102"/>
      <c r="T2" s="102"/>
    </row>
    <row r="3" spans="1:24" s="105" customFormat="1" ht="18" customHeight="1" x14ac:dyDescent="0.2">
      <c r="A3" s="7" t="s">
        <v>2</v>
      </c>
      <c r="B3" s="8"/>
      <c r="C3" s="9"/>
      <c r="D3" s="10"/>
      <c r="E3" s="10"/>
      <c r="F3" s="11"/>
      <c r="G3" s="12" t="s">
        <v>3</v>
      </c>
      <c r="H3" s="9"/>
      <c r="I3" s="10"/>
      <c r="J3" s="10"/>
      <c r="K3" s="10"/>
      <c r="L3" s="10"/>
      <c r="M3" s="11"/>
      <c r="N3" s="104"/>
      <c r="P3" s="106" t="s">
        <v>60</v>
      </c>
      <c r="Q3" s="106"/>
      <c r="R3" s="106"/>
      <c r="S3" s="107"/>
      <c r="T3" s="107"/>
      <c r="U3" s="106"/>
      <c r="V3" s="106"/>
      <c r="W3" s="106"/>
      <c r="X3" s="106"/>
    </row>
    <row r="4" spans="1:24" s="105" customFormat="1" ht="5.25" customHeight="1" x14ac:dyDescent="0.2">
      <c r="A4" s="13"/>
      <c r="B4" s="14"/>
      <c r="C4" s="15"/>
      <c r="D4" s="15"/>
      <c r="E4" s="12"/>
      <c r="F4" s="14"/>
      <c r="G4" s="14"/>
      <c r="H4" s="12"/>
      <c r="I4" s="12"/>
      <c r="J4" s="108"/>
      <c r="K4" s="12"/>
      <c r="L4" s="108"/>
      <c r="M4" s="108"/>
      <c r="N4" s="104"/>
      <c r="S4" s="109"/>
      <c r="T4" s="109"/>
    </row>
    <row r="5" spans="1:24" s="105" customFormat="1" ht="18" customHeight="1" x14ac:dyDescent="0.2">
      <c r="A5" s="13" t="s">
        <v>4</v>
      </c>
      <c r="B5" s="14"/>
      <c r="C5" s="15"/>
      <c r="D5" s="9"/>
      <c r="E5" s="10"/>
      <c r="F5" s="10"/>
      <c r="G5" s="10"/>
      <c r="H5" s="10"/>
      <c r="I5" s="10"/>
      <c r="J5" s="10"/>
      <c r="K5" s="10"/>
      <c r="L5" s="10"/>
      <c r="M5" s="11"/>
      <c r="N5" s="104"/>
      <c r="S5" s="109"/>
      <c r="T5" s="109"/>
    </row>
    <row r="6" spans="1:24" s="105" customFormat="1" ht="5.25" customHeight="1" x14ac:dyDescent="0.2">
      <c r="A6" s="13"/>
      <c r="B6" s="14"/>
      <c r="C6" s="15"/>
      <c r="D6" s="15"/>
      <c r="E6" s="12"/>
      <c r="F6" s="14"/>
      <c r="G6" s="14"/>
      <c r="H6" s="12"/>
      <c r="I6" s="12"/>
      <c r="J6" s="108"/>
      <c r="K6" s="12"/>
      <c r="L6" s="108"/>
      <c r="M6" s="108"/>
      <c r="N6" s="104"/>
      <c r="S6" s="109"/>
      <c r="T6" s="109"/>
    </row>
    <row r="7" spans="1:24" s="105" customFormat="1" ht="18" customHeight="1" x14ac:dyDescent="0.2">
      <c r="A7" s="13" t="s">
        <v>5</v>
      </c>
      <c r="B7" s="14"/>
      <c r="C7" s="15"/>
      <c r="D7" s="9"/>
      <c r="E7" s="10"/>
      <c r="F7" s="10"/>
      <c r="G7" s="10"/>
      <c r="H7" s="10"/>
      <c r="I7" s="10"/>
      <c r="J7" s="10"/>
      <c r="K7" s="10"/>
      <c r="L7" s="10"/>
      <c r="M7" s="11"/>
      <c r="N7" s="104"/>
      <c r="P7" s="110" t="s">
        <v>61</v>
      </c>
      <c r="S7" s="109"/>
      <c r="T7" s="109"/>
      <c r="V7" s="110"/>
      <c r="W7" s="110"/>
      <c r="X7" s="110"/>
    </row>
    <row r="8" spans="1:24" s="105" customFormat="1" ht="5.25" customHeight="1" thickBot="1" x14ac:dyDescent="0.2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11"/>
      <c r="S8" s="109"/>
      <c r="T8" s="109"/>
    </row>
    <row r="9" spans="1:24" s="18" customFormat="1" ht="13.5" thickBot="1" x14ac:dyDescent="0.25">
      <c r="F9" s="19"/>
      <c r="S9" s="102"/>
      <c r="T9" s="102"/>
    </row>
    <row r="10" spans="1:24" s="32" customFormat="1" ht="12.75" x14ac:dyDescent="0.2">
      <c r="A10" s="1"/>
      <c r="B10" s="20" t="s">
        <v>6</v>
      </c>
      <c r="C10" s="2"/>
      <c r="D10" s="3"/>
      <c r="E10" s="3"/>
      <c r="F10" s="21"/>
      <c r="G10" s="3"/>
      <c r="H10" s="3"/>
      <c r="I10" s="3"/>
      <c r="J10" s="3"/>
      <c r="K10" s="3"/>
      <c r="L10" s="3"/>
      <c r="M10" s="3"/>
      <c r="N10" s="101"/>
      <c r="P10" s="150" t="s">
        <v>61</v>
      </c>
      <c r="Q10" s="151"/>
      <c r="R10" s="151"/>
      <c r="S10" s="152"/>
      <c r="T10" s="152"/>
      <c r="U10" s="151"/>
      <c r="V10" s="151"/>
      <c r="W10" s="151"/>
      <c r="X10" s="151"/>
    </row>
    <row r="11" spans="1:24" s="18" customFormat="1" ht="12.75" x14ac:dyDescent="0.2">
      <c r="A11" s="4"/>
      <c r="B11" s="22" t="s">
        <v>7</v>
      </c>
      <c r="C11" s="5"/>
      <c r="D11" s="6"/>
      <c r="E11" s="6"/>
      <c r="F11" s="23"/>
      <c r="G11" s="6"/>
      <c r="H11" s="6"/>
      <c r="I11" s="24"/>
      <c r="J11" s="112"/>
      <c r="K11" s="24"/>
      <c r="L11" s="112"/>
      <c r="M11" s="112"/>
      <c r="N11" s="103"/>
      <c r="S11" s="102"/>
      <c r="T11" s="102"/>
    </row>
    <row r="12" spans="1:24" s="91" customFormat="1" ht="13.5" customHeight="1" x14ac:dyDescent="0.2">
      <c r="A12" s="25"/>
      <c r="B12" s="26"/>
      <c r="C12" s="26"/>
      <c r="D12" s="26"/>
      <c r="E12" s="27" t="s">
        <v>8</v>
      </c>
      <c r="F12" s="27"/>
      <c r="G12" s="27"/>
      <c r="H12" s="26"/>
      <c r="I12" s="113"/>
      <c r="J12" s="113"/>
      <c r="K12" s="114"/>
      <c r="L12" s="115"/>
      <c r="M12" s="115"/>
      <c r="N12" s="116"/>
      <c r="S12" s="117"/>
      <c r="T12" s="117"/>
    </row>
    <row r="13" spans="1:24" s="18" customFormat="1" ht="3.75" customHeight="1" x14ac:dyDescent="0.2">
      <c r="A13" s="28"/>
      <c r="B13" s="29"/>
      <c r="C13" s="29"/>
      <c r="D13" s="29"/>
      <c r="E13" s="29"/>
      <c r="F13" s="30"/>
      <c r="G13" s="29"/>
      <c r="H13" s="29"/>
      <c r="I13" s="29"/>
      <c r="J13" s="29"/>
      <c r="K13" s="29"/>
      <c r="L13" s="29"/>
      <c r="M13" s="29"/>
      <c r="N13" s="118"/>
      <c r="S13" s="102"/>
      <c r="T13" s="102"/>
    </row>
    <row r="14" spans="1:24" s="18" customFormat="1" ht="3.75" customHeight="1" x14ac:dyDescent="0.2">
      <c r="A14" s="31"/>
      <c r="B14" s="32"/>
      <c r="C14" s="32"/>
      <c r="D14" s="32"/>
      <c r="E14" s="32"/>
      <c r="F14" s="33"/>
      <c r="G14" s="32"/>
      <c r="H14" s="32"/>
      <c r="I14" s="32"/>
      <c r="J14" s="32"/>
      <c r="K14" s="32"/>
      <c r="L14" s="32"/>
      <c r="M14" s="32"/>
      <c r="N14" s="119"/>
      <c r="S14" s="102"/>
      <c r="T14" s="102"/>
    </row>
    <row r="15" spans="1:24" s="18" customFormat="1" ht="12.75" x14ac:dyDescent="0.2">
      <c r="A15" s="31"/>
      <c r="B15" s="34" t="s">
        <v>9</v>
      </c>
      <c r="C15" s="32"/>
      <c r="D15" s="32"/>
      <c r="E15" s="32"/>
      <c r="F15" s="33"/>
      <c r="G15" s="32"/>
      <c r="H15" s="32"/>
      <c r="I15" s="32"/>
      <c r="J15" s="32"/>
      <c r="K15" s="32"/>
      <c r="L15" s="32"/>
      <c r="M15" s="32"/>
      <c r="N15" s="119"/>
      <c r="S15" s="102"/>
      <c r="T15" s="102"/>
    </row>
    <row r="16" spans="1:24" s="18" customFormat="1" ht="15" customHeight="1" x14ac:dyDescent="0.2">
      <c r="A16" s="31"/>
      <c r="B16" s="26" t="s">
        <v>10</v>
      </c>
      <c r="C16" s="32"/>
      <c r="D16" s="32"/>
      <c r="E16" s="32"/>
      <c r="F16" s="33"/>
      <c r="G16" s="32"/>
      <c r="H16" s="26"/>
      <c r="I16" s="113"/>
      <c r="J16" s="113"/>
      <c r="K16" s="114"/>
      <c r="L16" s="115"/>
      <c r="M16" s="115"/>
      <c r="N16" s="119"/>
      <c r="S16" s="102"/>
      <c r="T16" s="102"/>
    </row>
    <row r="17" spans="1:20" s="91" customFormat="1" ht="6" customHeight="1" x14ac:dyDescent="0.2">
      <c r="A17" s="25"/>
      <c r="B17" s="26"/>
      <c r="C17" s="26"/>
      <c r="D17" s="26"/>
      <c r="E17" s="26"/>
      <c r="F17" s="35"/>
      <c r="G17" s="26"/>
      <c r="H17" s="26"/>
      <c r="I17" s="26"/>
      <c r="J17" s="26"/>
      <c r="K17" s="26"/>
      <c r="L17" s="26"/>
      <c r="M17" s="26"/>
      <c r="N17" s="116"/>
      <c r="S17" s="117"/>
      <c r="T17" s="117"/>
    </row>
    <row r="18" spans="1:20" s="18" customFormat="1" ht="15" customHeight="1" x14ac:dyDescent="0.2">
      <c r="A18" s="31"/>
      <c r="B18" s="26" t="s">
        <v>11</v>
      </c>
      <c r="C18" s="32"/>
      <c r="D18" s="32"/>
      <c r="E18" s="120"/>
      <c r="F18" s="120"/>
      <c r="G18" s="120"/>
      <c r="H18" s="120"/>
      <c r="I18" s="120"/>
      <c r="J18" s="120"/>
      <c r="K18" s="120"/>
      <c r="L18" s="120"/>
      <c r="M18" s="120"/>
      <c r="N18" s="119"/>
      <c r="S18" s="102"/>
      <c r="T18" s="102"/>
    </row>
    <row r="19" spans="1:20" s="18" customFormat="1" ht="3.75" customHeight="1" x14ac:dyDescent="0.2">
      <c r="A19" s="28"/>
      <c r="B19" s="29"/>
      <c r="C19" s="29"/>
      <c r="D19" s="29"/>
      <c r="E19" s="29"/>
      <c r="F19" s="30"/>
      <c r="G19" s="29"/>
      <c r="H19" s="29"/>
      <c r="I19" s="29"/>
      <c r="J19" s="29"/>
      <c r="K19" s="29"/>
      <c r="L19" s="29"/>
      <c r="M19" s="29"/>
      <c r="N19" s="118"/>
      <c r="S19" s="102"/>
      <c r="T19" s="102"/>
    </row>
    <row r="20" spans="1:20" s="18" customFormat="1" ht="12.75" x14ac:dyDescent="0.2">
      <c r="A20" s="31"/>
      <c r="B20" s="34" t="s">
        <v>12</v>
      </c>
      <c r="C20" s="32"/>
      <c r="D20" s="32"/>
      <c r="E20" s="32"/>
      <c r="F20" s="33"/>
      <c r="G20" s="32"/>
      <c r="H20" s="32"/>
      <c r="I20" s="32"/>
      <c r="J20" s="32"/>
      <c r="K20" s="32"/>
      <c r="L20" s="32"/>
      <c r="M20" s="32"/>
      <c r="N20" s="119"/>
      <c r="S20" s="102"/>
      <c r="T20" s="102"/>
    </row>
    <row r="21" spans="1:20" s="105" customFormat="1" ht="15" customHeight="1" x14ac:dyDescent="0.2">
      <c r="A21" s="36"/>
      <c r="B21" s="22" t="s">
        <v>13</v>
      </c>
      <c r="C21" s="37"/>
      <c r="D21" s="37"/>
      <c r="E21" s="37"/>
      <c r="F21" s="38"/>
      <c r="G21" s="37"/>
      <c r="H21" s="37"/>
      <c r="I21" s="37"/>
      <c r="J21" s="37"/>
      <c r="K21" s="37"/>
      <c r="L21" s="37"/>
      <c r="M21" s="37"/>
      <c r="N21" s="121"/>
      <c r="S21" s="109"/>
      <c r="T21" s="109"/>
    </row>
    <row r="22" spans="1:20" s="105" customFormat="1" ht="4.5" customHeight="1" x14ac:dyDescent="0.2">
      <c r="A22" s="39"/>
      <c r="B22" s="40"/>
      <c r="C22" s="15"/>
      <c r="D22" s="15"/>
      <c r="E22" s="15"/>
      <c r="F22" s="41"/>
      <c r="G22" s="15"/>
      <c r="H22" s="15"/>
      <c r="I22" s="15"/>
      <c r="J22" s="15"/>
      <c r="K22" s="15"/>
      <c r="L22" s="15"/>
      <c r="M22" s="15"/>
      <c r="N22" s="104"/>
      <c r="S22" s="109"/>
      <c r="T22" s="109"/>
    </row>
    <row r="23" spans="1:20" s="91" customFormat="1" ht="15" customHeight="1" x14ac:dyDescent="0.2">
      <c r="A23" s="25"/>
      <c r="B23" s="42"/>
      <c r="C23" s="26" t="s">
        <v>14</v>
      </c>
      <c r="D23" s="26"/>
      <c r="E23" s="43"/>
      <c r="F23" s="35"/>
      <c r="G23" s="26" t="s">
        <v>15</v>
      </c>
      <c r="H23" s="26"/>
      <c r="I23" s="26"/>
      <c r="J23" s="26"/>
      <c r="K23" s="62" t="s">
        <v>62</v>
      </c>
      <c r="L23" s="122"/>
      <c r="M23" s="123"/>
      <c r="N23" s="116"/>
      <c r="S23" s="117"/>
      <c r="T23" s="117"/>
    </row>
    <row r="24" spans="1:20" s="18" customFormat="1" ht="4.5" customHeight="1" x14ac:dyDescent="0.2">
      <c r="A24" s="31"/>
      <c r="B24" s="32"/>
      <c r="C24" s="32"/>
      <c r="D24" s="32"/>
      <c r="E24" s="32"/>
      <c r="F24" s="33"/>
      <c r="G24" s="32"/>
      <c r="H24" s="32"/>
      <c r="I24" s="32"/>
      <c r="J24" s="32"/>
      <c r="K24" s="32"/>
      <c r="L24" s="32"/>
      <c r="M24" s="32"/>
      <c r="N24" s="119"/>
      <c r="S24" s="102"/>
      <c r="T24" s="102"/>
    </row>
    <row r="25" spans="1:20" s="91" customFormat="1" ht="15" customHeight="1" x14ac:dyDescent="0.2">
      <c r="A25" s="25"/>
      <c r="B25" s="42"/>
      <c r="C25" s="26" t="s">
        <v>16</v>
      </c>
      <c r="D25" s="26"/>
      <c r="E25" s="43"/>
      <c r="F25" s="35"/>
      <c r="G25" s="26" t="s">
        <v>17</v>
      </c>
      <c r="H25" s="26"/>
      <c r="I25" s="26"/>
      <c r="J25" s="26"/>
      <c r="K25" s="26"/>
      <c r="L25" s="26"/>
      <c r="M25" s="26"/>
      <c r="N25" s="116"/>
      <c r="S25" s="117"/>
      <c r="T25" s="117"/>
    </row>
    <row r="26" spans="1:20" s="18" customFormat="1" ht="4.5" customHeight="1" x14ac:dyDescent="0.2">
      <c r="A26" s="31"/>
      <c r="B26" s="29"/>
      <c r="C26" s="29"/>
      <c r="D26" s="29"/>
      <c r="E26" s="29"/>
      <c r="F26" s="30"/>
      <c r="G26" s="29"/>
      <c r="H26" s="29"/>
      <c r="I26" s="29"/>
      <c r="J26" s="29"/>
      <c r="K26" s="29"/>
      <c r="L26" s="29"/>
      <c r="M26" s="29"/>
      <c r="N26" s="118"/>
      <c r="S26" s="102"/>
      <c r="T26" s="102"/>
    </row>
    <row r="27" spans="1:20" s="18" customFormat="1" ht="3.75" customHeight="1" x14ac:dyDescent="0.2">
      <c r="A27" s="31"/>
      <c r="B27" s="32"/>
      <c r="C27" s="32"/>
      <c r="D27" s="32"/>
      <c r="E27" s="32"/>
      <c r="F27" s="33"/>
      <c r="G27" s="32"/>
      <c r="H27" s="32"/>
      <c r="I27" s="32"/>
      <c r="J27" s="32"/>
      <c r="K27" s="32"/>
      <c r="L27" s="32"/>
      <c r="M27" s="32"/>
      <c r="N27" s="119"/>
      <c r="S27" s="102"/>
      <c r="T27" s="102"/>
    </row>
    <row r="28" spans="1:20" s="18" customFormat="1" ht="12.75" x14ac:dyDescent="0.2">
      <c r="A28" s="31"/>
      <c r="B28" s="40" t="s">
        <v>18</v>
      </c>
      <c r="C28" s="32"/>
      <c r="D28" s="32"/>
      <c r="E28" s="32"/>
      <c r="F28" s="33"/>
      <c r="G28" s="32"/>
      <c r="H28" s="32"/>
      <c r="I28" s="32"/>
      <c r="J28" s="32"/>
      <c r="K28" s="32"/>
      <c r="L28" s="32"/>
      <c r="M28" s="32"/>
      <c r="N28" s="119"/>
      <c r="S28" s="102"/>
      <c r="T28" s="102"/>
    </row>
    <row r="29" spans="1:20" s="91" customFormat="1" ht="15" customHeight="1" x14ac:dyDescent="0.2">
      <c r="A29" s="25"/>
      <c r="B29" s="42"/>
      <c r="C29" s="26" t="s">
        <v>19</v>
      </c>
      <c r="D29" s="26"/>
      <c r="E29" s="44">
        <v>39</v>
      </c>
      <c r="F29" s="35"/>
      <c r="G29" s="26" t="s">
        <v>20</v>
      </c>
      <c r="H29" s="26"/>
      <c r="I29" s="26"/>
      <c r="J29" s="26"/>
      <c r="K29" s="26"/>
      <c r="L29" s="26"/>
      <c r="M29" s="26"/>
      <c r="N29" s="116"/>
      <c r="S29" s="117"/>
      <c r="T29" s="117"/>
    </row>
    <row r="30" spans="1:20" s="18" customFormat="1" ht="4.5" customHeight="1" x14ac:dyDescent="0.2">
      <c r="A30" s="28"/>
      <c r="B30" s="29"/>
      <c r="C30" s="29"/>
      <c r="D30" s="29"/>
      <c r="E30" s="29"/>
      <c r="F30" s="30"/>
      <c r="G30" s="29"/>
      <c r="H30" s="29"/>
      <c r="I30" s="29"/>
      <c r="J30" s="29"/>
      <c r="K30" s="29"/>
      <c r="L30" s="29"/>
      <c r="M30" s="29"/>
      <c r="N30" s="118"/>
      <c r="S30" s="102"/>
      <c r="T30" s="102"/>
    </row>
    <row r="31" spans="1:20" s="32" customFormat="1" ht="12.75" x14ac:dyDescent="0.2">
      <c r="A31" s="31"/>
      <c r="B31" s="34" t="s">
        <v>21</v>
      </c>
      <c r="F31" s="33"/>
      <c r="N31" s="119"/>
      <c r="S31" s="124"/>
      <c r="T31" s="124"/>
    </row>
    <row r="32" spans="1:20" s="105" customFormat="1" ht="15" customHeight="1" x14ac:dyDescent="0.2">
      <c r="A32" s="36"/>
      <c r="B32" s="22" t="s">
        <v>22</v>
      </c>
      <c r="C32" s="37"/>
      <c r="D32" s="37"/>
      <c r="E32" s="37"/>
      <c r="F32" s="38"/>
      <c r="G32" s="37"/>
      <c r="H32" s="37"/>
      <c r="I32" s="37"/>
      <c r="J32" s="37"/>
      <c r="K32" s="37"/>
      <c r="L32" s="37"/>
      <c r="M32" s="37"/>
      <c r="N32" s="121"/>
      <c r="S32" s="109"/>
      <c r="T32" s="109"/>
    </row>
    <row r="33" spans="1:21" s="105" customFormat="1" ht="3.75" customHeight="1" x14ac:dyDescent="0.2">
      <c r="A33" s="39"/>
      <c r="B33" s="15"/>
      <c r="C33" s="15"/>
      <c r="D33" s="15"/>
      <c r="E33" s="15"/>
      <c r="F33" s="41"/>
      <c r="G33" s="15"/>
      <c r="H33" s="15"/>
      <c r="I33" s="15"/>
      <c r="J33" s="15"/>
      <c r="K33" s="15"/>
      <c r="L33" s="15"/>
      <c r="M33" s="15"/>
      <c r="N33" s="104"/>
      <c r="S33" s="109"/>
      <c r="T33" s="109"/>
    </row>
    <row r="34" spans="1:21" s="18" customFormat="1" ht="12.75" x14ac:dyDescent="0.2">
      <c r="A34" s="31"/>
      <c r="B34" s="32"/>
      <c r="C34" s="32"/>
      <c r="D34" s="45" t="s">
        <v>23</v>
      </c>
      <c r="E34" s="46"/>
      <c r="F34" s="47"/>
      <c r="G34" s="46"/>
      <c r="H34" s="32"/>
      <c r="I34" s="46"/>
      <c r="J34" s="32"/>
      <c r="K34" s="46"/>
      <c r="L34" s="32"/>
      <c r="M34" s="125" t="s">
        <v>63</v>
      </c>
      <c r="N34" s="119"/>
      <c r="S34" s="102"/>
      <c r="T34" s="102"/>
    </row>
    <row r="35" spans="1:21" s="91" customFormat="1" ht="11.25" x14ac:dyDescent="0.2">
      <c r="A35" s="25"/>
      <c r="B35" s="26" t="s">
        <v>8</v>
      </c>
      <c r="C35" s="26"/>
      <c r="D35" s="26"/>
      <c r="E35" s="44"/>
      <c r="F35" s="35"/>
      <c r="G35" s="48"/>
      <c r="H35" s="26"/>
      <c r="I35" s="48"/>
      <c r="J35" s="26"/>
      <c r="K35" s="48"/>
      <c r="L35" s="26"/>
      <c r="M35" s="126"/>
      <c r="N35" s="116"/>
      <c r="S35" s="117"/>
      <c r="T35" s="117"/>
    </row>
    <row r="36" spans="1:21" s="91" customFormat="1" ht="11.25" x14ac:dyDescent="0.2">
      <c r="A36" s="25"/>
      <c r="B36" s="26" t="s">
        <v>24</v>
      </c>
      <c r="C36" s="26"/>
      <c r="D36" s="26"/>
      <c r="E36" s="44"/>
      <c r="F36" s="35"/>
      <c r="G36" s="48"/>
      <c r="H36" s="26"/>
      <c r="I36" s="48"/>
      <c r="J36" s="26"/>
      <c r="K36" s="48"/>
      <c r="L36" s="26"/>
      <c r="M36" s="127"/>
      <c r="N36" s="116"/>
      <c r="S36" s="117"/>
      <c r="T36" s="117"/>
    </row>
    <row r="37" spans="1:21" ht="3.75" customHeight="1" x14ac:dyDescent="0.25">
      <c r="A37" s="49"/>
      <c r="B37" s="50"/>
      <c r="C37" s="50"/>
      <c r="D37" s="50"/>
      <c r="E37" s="51"/>
      <c r="F37" s="52"/>
      <c r="G37" s="50"/>
      <c r="H37" s="50"/>
      <c r="I37" s="50"/>
      <c r="J37" s="148"/>
      <c r="K37" s="148"/>
      <c r="L37" s="148"/>
      <c r="M37" s="148"/>
      <c r="N37" s="149"/>
    </row>
    <row r="38" spans="1:21" ht="3.75" customHeight="1" x14ac:dyDescent="0.25">
      <c r="A38" s="25"/>
      <c r="B38" s="26"/>
      <c r="C38" s="26"/>
      <c r="D38" s="26"/>
      <c r="E38" s="26"/>
      <c r="F38" s="35"/>
      <c r="G38" s="26"/>
      <c r="H38" s="26"/>
      <c r="I38" s="26"/>
      <c r="J38" s="148"/>
      <c r="K38" s="148"/>
      <c r="L38" s="148"/>
      <c r="M38" s="148"/>
      <c r="N38" s="149"/>
    </row>
    <row r="39" spans="1:21" x14ac:dyDescent="0.25">
      <c r="A39" s="39"/>
      <c r="B39" s="40" t="s">
        <v>25</v>
      </c>
      <c r="C39" s="15"/>
      <c r="D39" s="15"/>
      <c r="E39" s="53"/>
      <c r="F39" s="41"/>
      <c r="G39" s="15"/>
      <c r="H39" s="15"/>
      <c r="I39" s="15"/>
      <c r="J39" s="148"/>
      <c r="K39" s="148"/>
      <c r="L39" s="148"/>
      <c r="M39" s="148"/>
      <c r="N39" s="149"/>
      <c r="R39" s="105"/>
      <c r="S39" s="128">
        <f>E29/40</f>
        <v>0.97499999999999998</v>
      </c>
      <c r="T39" s="128">
        <v>1</v>
      </c>
      <c r="U39" s="105"/>
    </row>
    <row r="40" spans="1:21" ht="3.75" customHeight="1" x14ac:dyDescent="0.25">
      <c r="A40" s="25"/>
      <c r="B40" s="26"/>
      <c r="C40" s="26"/>
      <c r="D40" s="26"/>
      <c r="E40" s="26"/>
      <c r="F40" s="35"/>
      <c r="G40" s="26"/>
      <c r="H40" s="26"/>
      <c r="I40" s="26"/>
      <c r="J40" s="148"/>
      <c r="K40" s="148"/>
      <c r="L40" s="148"/>
      <c r="M40" s="148"/>
      <c r="N40" s="149"/>
      <c r="R40" s="91"/>
      <c r="S40" s="128"/>
      <c r="T40" s="128"/>
      <c r="U40" s="91"/>
    </row>
    <row r="41" spans="1:21" x14ac:dyDescent="0.25">
      <c r="A41" s="25"/>
      <c r="B41" s="26" t="s">
        <v>26</v>
      </c>
      <c r="C41" s="26"/>
      <c r="D41" s="26"/>
      <c r="E41" s="54"/>
      <c r="F41" s="55" t="s">
        <v>27</v>
      </c>
      <c r="G41" s="54"/>
      <c r="H41" s="56" t="s">
        <v>27</v>
      </c>
      <c r="I41" s="54"/>
      <c r="J41" s="55" t="s">
        <v>27</v>
      </c>
      <c r="K41" s="54"/>
      <c r="L41" s="56" t="s">
        <v>27</v>
      </c>
      <c r="M41" s="131">
        <f>E29/39</f>
        <v>1</v>
      </c>
      <c r="N41" s="149"/>
      <c r="R41" s="91"/>
      <c r="S41" s="128"/>
      <c r="T41" s="128"/>
      <c r="U41" s="91"/>
    </row>
    <row r="42" spans="1:21" x14ac:dyDescent="0.25">
      <c r="A42" s="25"/>
      <c r="B42" s="57" t="s">
        <v>28</v>
      </c>
      <c r="C42" s="57"/>
      <c r="D42" s="58"/>
      <c r="E42" s="54"/>
      <c r="F42" s="55" t="s">
        <v>27</v>
      </c>
      <c r="G42" s="54"/>
      <c r="H42" s="55" t="s">
        <v>27</v>
      </c>
      <c r="I42" s="54"/>
      <c r="J42" s="55" t="s">
        <v>27</v>
      </c>
      <c r="K42" s="54"/>
      <c r="L42" s="55" t="s">
        <v>27</v>
      </c>
      <c r="M42" s="132"/>
      <c r="N42" s="149"/>
      <c r="R42" s="91"/>
      <c r="S42" s="129" t="s">
        <v>64</v>
      </c>
      <c r="T42" s="129"/>
      <c r="U42" s="91" t="s">
        <v>65</v>
      </c>
    </row>
    <row r="43" spans="1:21" x14ac:dyDescent="0.25">
      <c r="A43" s="25"/>
      <c r="B43" s="59" t="s">
        <v>29</v>
      </c>
      <c r="C43" s="59"/>
      <c r="D43" s="60"/>
      <c r="E43" s="54"/>
      <c r="F43" s="55" t="s">
        <v>27</v>
      </c>
      <c r="G43" s="54"/>
      <c r="H43" s="55" t="s">
        <v>27</v>
      </c>
      <c r="I43" s="54"/>
      <c r="J43" s="55" t="s">
        <v>27</v>
      </c>
      <c r="K43" s="54"/>
      <c r="L43" s="55" t="s">
        <v>27</v>
      </c>
      <c r="M43" s="132"/>
      <c r="N43" s="149"/>
      <c r="R43" s="91" t="s">
        <v>66</v>
      </c>
      <c r="S43" s="117">
        <f>(E41*E66+G41*G66+I41*I66+K41*K66)</f>
        <v>0</v>
      </c>
      <c r="T43" s="117">
        <f>S43/S39</f>
        <v>0</v>
      </c>
      <c r="U43" s="91"/>
    </row>
    <row r="44" spans="1:21" x14ac:dyDescent="0.25">
      <c r="A44" s="61"/>
      <c r="B44" s="62"/>
      <c r="C44" s="63"/>
      <c r="D44" s="62" t="s">
        <v>30</v>
      </c>
      <c r="E44" s="64">
        <f>SUM(E41:E43)</f>
        <v>0</v>
      </c>
      <c r="F44" s="65" t="s">
        <v>27</v>
      </c>
      <c r="G44" s="64">
        <f>SUM(G41:G43)</f>
        <v>0</v>
      </c>
      <c r="H44" s="66" t="s">
        <v>27</v>
      </c>
      <c r="I44" s="64">
        <f>SUM(I41:I43)</f>
        <v>0</v>
      </c>
      <c r="J44" s="65" t="s">
        <v>27</v>
      </c>
      <c r="K44" s="64">
        <f>SUM(K41:K43)</f>
        <v>0</v>
      </c>
      <c r="L44" s="84" t="s">
        <v>27</v>
      </c>
      <c r="M44" s="148"/>
      <c r="N44" s="149"/>
      <c r="R44" s="91" t="s">
        <v>67</v>
      </c>
      <c r="S44" s="117">
        <f>E70</f>
        <v>0</v>
      </c>
      <c r="T44" s="117">
        <f>S44/S39</f>
        <v>0</v>
      </c>
      <c r="U44" s="91"/>
    </row>
    <row r="45" spans="1:21" x14ac:dyDescent="0.25">
      <c r="A45" s="61"/>
      <c r="B45" s="62"/>
      <c r="C45" s="63"/>
      <c r="D45" s="62" t="s">
        <v>31</v>
      </c>
      <c r="E45" s="67"/>
      <c r="F45" s="65" t="s">
        <v>27</v>
      </c>
      <c r="G45" s="68"/>
      <c r="H45" s="65" t="s">
        <v>27</v>
      </c>
      <c r="I45" s="68"/>
      <c r="J45" s="65" t="s">
        <v>27</v>
      </c>
      <c r="K45" s="68"/>
      <c r="L45" s="84" t="s">
        <v>27</v>
      </c>
      <c r="M45" s="148"/>
      <c r="N45" s="149"/>
      <c r="R45" s="91"/>
      <c r="S45" s="117"/>
      <c r="T45" s="117"/>
      <c r="U45" s="91"/>
    </row>
    <row r="46" spans="1:21" ht="11.25" customHeight="1" x14ac:dyDescent="0.25">
      <c r="A46" s="25"/>
      <c r="B46" s="26"/>
      <c r="C46" s="26"/>
      <c r="D46" s="26"/>
      <c r="E46" s="69"/>
      <c r="F46" s="70"/>
      <c r="G46" s="71"/>
      <c r="H46" s="72"/>
      <c r="I46" s="71"/>
      <c r="J46" s="70"/>
      <c r="K46" s="71"/>
      <c r="L46" s="72"/>
      <c r="M46" s="148"/>
      <c r="N46" s="149"/>
      <c r="R46" s="91" t="s">
        <v>68</v>
      </c>
      <c r="S46" s="117">
        <f>S43+S44</f>
        <v>0</v>
      </c>
      <c r="T46" s="117">
        <f>T43+T44</f>
        <v>0</v>
      </c>
      <c r="U46" s="91"/>
    </row>
    <row r="47" spans="1:21" x14ac:dyDescent="0.25">
      <c r="A47" s="39"/>
      <c r="B47" s="40" t="s">
        <v>32</v>
      </c>
      <c r="C47" s="15"/>
      <c r="D47" s="15"/>
      <c r="E47" s="73"/>
      <c r="F47" s="74"/>
      <c r="G47" s="73"/>
      <c r="H47" s="75"/>
      <c r="I47" s="73"/>
      <c r="J47" s="74"/>
      <c r="K47" s="73"/>
      <c r="L47" s="75"/>
      <c r="M47" s="148"/>
      <c r="N47" s="149"/>
      <c r="R47" s="105" t="s">
        <v>69</v>
      </c>
      <c r="S47" s="109">
        <v>66150</v>
      </c>
      <c r="T47" s="109">
        <v>66150</v>
      </c>
      <c r="U47" s="117">
        <v>96600</v>
      </c>
    </row>
    <row r="48" spans="1:21" ht="3.75" customHeight="1" x14ac:dyDescent="0.25">
      <c r="A48" s="25"/>
      <c r="B48" s="26"/>
      <c r="C48" s="26"/>
      <c r="D48" s="26"/>
      <c r="E48" s="71"/>
      <c r="F48" s="70"/>
      <c r="G48" s="71"/>
      <c r="H48" s="72"/>
      <c r="I48" s="71"/>
      <c r="J48" s="70"/>
      <c r="K48" s="71"/>
      <c r="L48" s="72"/>
      <c r="M48" s="148"/>
      <c r="N48" s="149"/>
      <c r="R48" s="91"/>
      <c r="S48" s="117"/>
      <c r="T48" s="117"/>
      <c r="U48" s="91"/>
    </row>
    <row r="49" spans="1:21" s="91" customFormat="1" ht="15" customHeight="1" x14ac:dyDescent="0.2">
      <c r="A49" s="25"/>
      <c r="B49" s="26" t="s">
        <v>33</v>
      </c>
      <c r="C49" s="26"/>
      <c r="D49" s="26"/>
      <c r="E49" s="153">
        <f>IF(E29=0,0,IF(E41/E29*39&gt;S52,(S52/39*E29+E42+E43)*M49,E45*M49))</f>
        <v>0</v>
      </c>
      <c r="F49" s="154" t="s">
        <v>27</v>
      </c>
      <c r="G49" s="153">
        <f>IF(E29=0,0,IF(G41/E29*39&gt;S52,(S52/39*E29+G42+G43)*M49,G45*M49))</f>
        <v>0</v>
      </c>
      <c r="H49" s="155" t="s">
        <v>27</v>
      </c>
      <c r="I49" s="153">
        <f>IF(E29=0,0,IF(I41/E29*39&gt;S52,(S52/39*E29+I42+I43)*M49,I45*M49))</f>
        <v>0</v>
      </c>
      <c r="J49" s="156" t="s">
        <v>27</v>
      </c>
      <c r="K49" s="153">
        <f>IF(E29=0,0,IF(K41/E29*39&gt;S52,(S52/39*E29+K42+K43)*M49,K45*M49))</f>
        <v>0</v>
      </c>
      <c r="L49" s="86" t="s">
        <v>27</v>
      </c>
      <c r="M49" s="133">
        <v>1.2999999999999999E-2</v>
      </c>
      <c r="N49" s="116"/>
      <c r="R49" s="91" t="s">
        <v>70</v>
      </c>
      <c r="S49" s="117">
        <f>S46-S47</f>
        <v>-66150</v>
      </c>
      <c r="T49" s="117">
        <f>T46-T47</f>
        <v>-66150</v>
      </c>
    </row>
    <row r="50" spans="1:21" s="91" customFormat="1" ht="15" customHeight="1" x14ac:dyDescent="0.2">
      <c r="A50" s="25"/>
      <c r="B50" s="26" t="s">
        <v>34</v>
      </c>
      <c r="C50" s="26"/>
      <c r="D50" s="26"/>
      <c r="E50" s="153">
        <f>IF(E29=0,0,IF(E41/E29*39&gt;U52,(U52/39*E29+E42+E43)*M50,E45*M50))</f>
        <v>0</v>
      </c>
      <c r="F50" s="154" t="s">
        <v>27</v>
      </c>
      <c r="G50" s="153">
        <f>IF(E29=0,0,IF(G41/E29*39&gt;U52,(U52/39*E29+G42+G43)*M50,G45*M50))</f>
        <v>0</v>
      </c>
      <c r="H50" s="155" t="s">
        <v>27</v>
      </c>
      <c r="I50" s="153">
        <f>IF(E29=0,0,IF(I41/E29*39&gt;U52,(U52/39*E29+I42+I43)*M50,I45*M50))</f>
        <v>0</v>
      </c>
      <c r="J50" s="156" t="s">
        <v>27</v>
      </c>
      <c r="K50" s="153">
        <f>IF(E29=0,0,IF(K41/E29*39&gt;T52,(T52/39*E29+K42+K43)*M50,K45*M50))</f>
        <v>0</v>
      </c>
      <c r="L50" s="86" t="s">
        <v>27</v>
      </c>
      <c r="M50" s="133">
        <v>9.2999999999999999E-2</v>
      </c>
      <c r="N50" s="116"/>
      <c r="R50" s="91" t="s">
        <v>71</v>
      </c>
      <c r="S50" s="117">
        <f>S44-S49</f>
        <v>66150</v>
      </c>
      <c r="T50" s="117">
        <f>T44-T49</f>
        <v>66150</v>
      </c>
    </row>
    <row r="51" spans="1:21" s="91" customFormat="1" ht="15" customHeight="1" x14ac:dyDescent="0.2">
      <c r="A51" s="25"/>
      <c r="B51" s="26" t="s">
        <v>35</v>
      </c>
      <c r="C51" s="26"/>
      <c r="D51" s="26"/>
      <c r="E51" s="153">
        <f>IF(E29=0,0,IF(E41/E29*39&gt;U52,(U52/39*E29+E42+E43)*M51,E45*M51))</f>
        <v>0</v>
      </c>
      <c r="F51" s="154" t="s">
        <v>27</v>
      </c>
      <c r="G51" s="153">
        <f>IF(E29=0,0,IF(G41/E29*39&gt;U52,(U52/39*E29+G42+G43)*M51,G45*M51))</f>
        <v>0</v>
      </c>
      <c r="H51" s="155" t="s">
        <v>27</v>
      </c>
      <c r="I51" s="153">
        <f>IF(E29=0,0,IF(I41/E29*39&gt;U52,(U52/39*E29+I42+I43)*M51,I45*M51))</f>
        <v>0</v>
      </c>
      <c r="J51" s="156" t="s">
        <v>27</v>
      </c>
      <c r="K51" s="153">
        <f>IF(E29=0,0,IF(K41/E29*39&gt;T52,(T52/39*E29+K42+K43)*M51,K45*M51))</f>
        <v>0</v>
      </c>
      <c r="L51" s="86" t="s">
        <v>27</v>
      </c>
      <c r="M51" s="133">
        <v>1.2999999999999999E-2</v>
      </c>
      <c r="N51" s="116"/>
      <c r="R51" s="91" t="s">
        <v>72</v>
      </c>
      <c r="S51" s="130">
        <f>M71-M49-M52-M53</f>
        <v>0.106</v>
      </c>
      <c r="T51" s="130">
        <f>M71-M49-M52-M53</f>
        <v>0.106</v>
      </c>
    </row>
    <row r="52" spans="1:21" s="91" customFormat="1" ht="15" customHeight="1" x14ac:dyDescent="0.2">
      <c r="A52" s="25"/>
      <c r="B52" s="26" t="s">
        <v>36</v>
      </c>
      <c r="C52" s="26"/>
      <c r="D52" s="26"/>
      <c r="E52" s="153">
        <f>IF(E29=0,0,IF(E41/E29*39&gt;S52,(S52/39*E29+E42+E43)*M52,E45*M52))</f>
        <v>0</v>
      </c>
      <c r="F52" s="154" t="s">
        <v>27</v>
      </c>
      <c r="G52" s="153">
        <f>IF(E29=0,0,IF(G41/E29*39&gt;S52,(S52/39*E29+G42+G43)*M52,G45*M52))</f>
        <v>0</v>
      </c>
      <c r="H52" s="155" t="s">
        <v>27</v>
      </c>
      <c r="I52" s="153">
        <f>IF(E29=0,0,IF(I41/E29*39&gt;S52,(S52/39*E29+I42+I43)*M52,I45*M52))</f>
        <v>0</v>
      </c>
      <c r="J52" s="156" t="s">
        <v>27</v>
      </c>
      <c r="K52" s="153">
        <f>IF(E29=0,0,IF(K41/E29*39&gt;S52,(S52/39*E29+K42+K43)*M52,K45*M52))</f>
        <v>0</v>
      </c>
      <c r="L52" s="86" t="s">
        <v>27</v>
      </c>
      <c r="M52" s="133">
        <v>7.2999999999999995E-2</v>
      </c>
      <c r="N52" s="116"/>
      <c r="R52" s="91" t="s">
        <v>73</v>
      </c>
      <c r="S52" s="117">
        <v>5512.5</v>
      </c>
      <c r="T52" s="117">
        <v>5512.5</v>
      </c>
      <c r="U52" s="117">
        <v>8050</v>
      </c>
    </row>
    <row r="53" spans="1:21" s="91" customFormat="1" ht="15" customHeight="1" x14ac:dyDescent="0.2">
      <c r="A53" s="25"/>
      <c r="B53" s="76" t="s">
        <v>37</v>
      </c>
      <c r="C53" s="26"/>
      <c r="D53" s="26"/>
      <c r="E53" s="153">
        <f>IF(E29=0,0,IF(E41/E29*39&gt;S52,(S52/39*E29+E42+E43)*M53,E45*M53))</f>
        <v>0</v>
      </c>
      <c r="F53" s="154" t="s">
        <v>27</v>
      </c>
      <c r="G53" s="153">
        <f>IF(E29=0,0,IF(G41/E29*39&gt;S52,(S52/39*E29+G42+G43)*M53,G45*M53))</f>
        <v>0</v>
      </c>
      <c r="H53" s="155" t="s">
        <v>27</v>
      </c>
      <c r="I53" s="153">
        <f>IF(E29=0,0,IF(I41/E29*39&gt;S52,(S52/39*E29+I42+I43)*M53,I45*M53))</f>
        <v>0</v>
      </c>
      <c r="J53" s="156" t="s">
        <v>27</v>
      </c>
      <c r="K53" s="153">
        <f>IF(E29=0,0,IF(K41/E29*39&gt;S52,(S52/39*E29+K42+K43)*M53,K45*M53))</f>
        <v>0</v>
      </c>
      <c r="L53" s="86" t="s">
        <v>27</v>
      </c>
      <c r="M53" s="133"/>
      <c r="N53" s="116"/>
    </row>
    <row r="54" spans="1:21" s="91" customFormat="1" ht="15" customHeight="1" x14ac:dyDescent="0.2">
      <c r="A54" s="25"/>
      <c r="B54" s="63"/>
      <c r="C54" s="63"/>
      <c r="D54" s="62" t="s">
        <v>30</v>
      </c>
      <c r="E54" s="77">
        <f>SUM(E49:E53)</f>
        <v>0</v>
      </c>
      <c r="F54" s="55" t="s">
        <v>27</v>
      </c>
      <c r="G54" s="77">
        <f>SUM(G49:G53)</f>
        <v>0</v>
      </c>
      <c r="H54" s="56" t="s">
        <v>27</v>
      </c>
      <c r="I54" s="77">
        <f>SUM(I49:I53)</f>
        <v>0</v>
      </c>
      <c r="J54" s="86" t="s">
        <v>27</v>
      </c>
      <c r="K54" s="77">
        <f>SUM(K49:K53)</f>
        <v>0</v>
      </c>
      <c r="L54" s="86" t="s">
        <v>27</v>
      </c>
      <c r="M54" s="76"/>
      <c r="N54" s="116"/>
      <c r="S54" s="117"/>
      <c r="T54" s="117"/>
    </row>
    <row r="55" spans="1:21" s="91" customFormat="1" ht="15" customHeight="1" x14ac:dyDescent="0.2">
      <c r="A55" s="25"/>
      <c r="B55" s="40" t="s">
        <v>38</v>
      </c>
      <c r="C55" s="63"/>
      <c r="D55" s="62"/>
      <c r="E55" s="78"/>
      <c r="F55" s="79"/>
      <c r="G55" s="78"/>
      <c r="H55" s="80"/>
      <c r="I55" s="78"/>
      <c r="J55" s="134"/>
      <c r="K55" s="78"/>
      <c r="L55" s="134"/>
      <c r="M55" s="76"/>
      <c r="N55" s="116"/>
      <c r="S55" s="117"/>
      <c r="T55" s="117"/>
    </row>
    <row r="56" spans="1:21" s="91" customFormat="1" ht="15" customHeight="1" x14ac:dyDescent="0.2">
      <c r="A56" s="25"/>
      <c r="B56" s="26" t="s">
        <v>39</v>
      </c>
      <c r="C56" s="26"/>
      <c r="D56" s="26"/>
      <c r="E56" s="153">
        <f>(E44-E43)*M56</f>
        <v>0</v>
      </c>
      <c r="F56" s="154" t="s">
        <v>27</v>
      </c>
      <c r="G56" s="153">
        <f>(G44-G43)*M56</f>
        <v>0</v>
      </c>
      <c r="H56" s="155" t="s">
        <v>27</v>
      </c>
      <c r="I56" s="153">
        <f>(I44-I43)*M56</f>
        <v>0</v>
      </c>
      <c r="J56" s="156" t="s">
        <v>27</v>
      </c>
      <c r="K56" s="153">
        <f>(K44-K43)*M56</f>
        <v>0</v>
      </c>
      <c r="L56" s="86" t="s">
        <v>27</v>
      </c>
      <c r="M56" s="133"/>
      <c r="N56" s="116"/>
      <c r="S56" s="117"/>
      <c r="T56" s="117"/>
    </row>
    <row r="57" spans="1:21" s="91" customFormat="1" ht="15" customHeight="1" x14ac:dyDescent="0.2">
      <c r="A57" s="25"/>
      <c r="B57" s="59"/>
      <c r="C57" s="59"/>
      <c r="D57" s="60"/>
      <c r="E57" s="153">
        <f>$E$45*M57</f>
        <v>0</v>
      </c>
      <c r="F57" s="154" t="s">
        <v>27</v>
      </c>
      <c r="G57" s="153">
        <f>$G$45*M57</f>
        <v>0</v>
      </c>
      <c r="H57" s="155" t="s">
        <v>27</v>
      </c>
      <c r="I57" s="153">
        <f>$I$45*M57</f>
        <v>0</v>
      </c>
      <c r="J57" s="156" t="s">
        <v>27</v>
      </c>
      <c r="K57" s="153">
        <f>$K$45*M57</f>
        <v>0</v>
      </c>
      <c r="L57" s="86" t="s">
        <v>27</v>
      </c>
      <c r="M57" s="133"/>
      <c r="N57" s="116"/>
      <c r="S57" s="117"/>
      <c r="T57" s="117"/>
    </row>
    <row r="58" spans="1:21" s="91" customFormat="1" ht="15" customHeight="1" x14ac:dyDescent="0.2">
      <c r="A58" s="25"/>
      <c r="B58" s="63"/>
      <c r="C58" s="63"/>
      <c r="D58" s="62" t="s">
        <v>30</v>
      </c>
      <c r="E58" s="77">
        <f>SUM(E56:E57)</f>
        <v>0</v>
      </c>
      <c r="F58" s="55" t="s">
        <v>27</v>
      </c>
      <c r="G58" s="77">
        <f>SUM(G56:G57)</f>
        <v>0</v>
      </c>
      <c r="H58" s="56" t="s">
        <v>27</v>
      </c>
      <c r="I58" s="77">
        <f>SUM(I56:I57)</f>
        <v>0</v>
      </c>
      <c r="J58" s="86" t="s">
        <v>27</v>
      </c>
      <c r="K58" s="77">
        <f>SUM(K56:K57)</f>
        <v>0</v>
      </c>
      <c r="L58" s="86" t="s">
        <v>27</v>
      </c>
      <c r="M58" s="76"/>
      <c r="N58" s="116"/>
      <c r="S58" s="117"/>
      <c r="T58" s="117"/>
    </row>
    <row r="59" spans="1:21" s="91" customFormat="1" ht="15" customHeight="1" x14ac:dyDescent="0.2">
      <c r="A59" s="25"/>
      <c r="B59" s="40" t="s">
        <v>40</v>
      </c>
      <c r="C59" s="63"/>
      <c r="D59" s="62"/>
      <c r="E59" s="78"/>
      <c r="F59" s="79"/>
      <c r="G59" s="78"/>
      <c r="H59" s="80"/>
      <c r="I59" s="78"/>
      <c r="J59" s="134"/>
      <c r="K59" s="78"/>
      <c r="L59" s="134"/>
      <c r="M59" s="76"/>
      <c r="N59" s="116"/>
      <c r="S59" s="117"/>
      <c r="T59" s="117"/>
    </row>
    <row r="60" spans="1:21" s="91" customFormat="1" ht="15" customHeight="1" x14ac:dyDescent="0.2">
      <c r="A60" s="25"/>
      <c r="B60" s="81" t="s">
        <v>41</v>
      </c>
      <c r="C60" s="26"/>
      <c r="D60" s="26"/>
      <c r="E60" s="153">
        <f>$E$45*M60</f>
        <v>0</v>
      </c>
      <c r="F60" s="154" t="s">
        <v>27</v>
      </c>
      <c r="G60" s="153">
        <f>$G$45*M60</f>
        <v>0</v>
      </c>
      <c r="H60" s="155" t="s">
        <v>27</v>
      </c>
      <c r="I60" s="153">
        <f>$I$45*M60</f>
        <v>0</v>
      </c>
      <c r="J60" s="156" t="s">
        <v>27</v>
      </c>
      <c r="K60" s="153">
        <f>$K$45*M60</f>
        <v>0</v>
      </c>
      <c r="L60" s="86" t="s">
        <v>27</v>
      </c>
      <c r="M60" s="133"/>
      <c r="N60" s="116"/>
      <c r="S60" s="117"/>
      <c r="T60" s="117"/>
    </row>
    <row r="61" spans="1:21" s="91" customFormat="1" ht="15" customHeight="1" x14ac:dyDescent="0.2">
      <c r="A61" s="25"/>
      <c r="B61" s="26" t="s">
        <v>42</v>
      </c>
      <c r="C61" s="26"/>
      <c r="D61" s="26"/>
      <c r="E61" s="153">
        <f>$E$45*M61</f>
        <v>0</v>
      </c>
      <c r="F61" s="154" t="s">
        <v>27</v>
      </c>
      <c r="G61" s="153">
        <f>$G$45*M61</f>
        <v>0</v>
      </c>
      <c r="H61" s="155" t="s">
        <v>27</v>
      </c>
      <c r="I61" s="153">
        <f>$I$45*M61</f>
        <v>0</v>
      </c>
      <c r="J61" s="156" t="s">
        <v>27</v>
      </c>
      <c r="K61" s="153">
        <f>$K$45*M61</f>
        <v>0</v>
      </c>
      <c r="L61" s="86" t="s">
        <v>27</v>
      </c>
      <c r="M61" s="133"/>
      <c r="N61" s="116"/>
      <c r="S61" s="117"/>
      <c r="T61" s="117"/>
    </row>
    <row r="62" spans="1:21" s="91" customFormat="1" ht="15" customHeight="1" x14ac:dyDescent="0.2">
      <c r="A62" s="25"/>
      <c r="B62" s="26" t="s">
        <v>43</v>
      </c>
      <c r="C62" s="26"/>
      <c r="D62" s="26"/>
      <c r="E62" s="153">
        <f>$E$45*M62</f>
        <v>0</v>
      </c>
      <c r="F62" s="154" t="s">
        <v>27</v>
      </c>
      <c r="G62" s="153">
        <f>$G$45*M62</f>
        <v>0</v>
      </c>
      <c r="H62" s="155" t="s">
        <v>27</v>
      </c>
      <c r="I62" s="153">
        <f>$I$45*M62</f>
        <v>0</v>
      </c>
      <c r="J62" s="156" t="s">
        <v>27</v>
      </c>
      <c r="K62" s="153">
        <f>$K$45*M62</f>
        <v>0</v>
      </c>
      <c r="L62" s="86" t="s">
        <v>27</v>
      </c>
      <c r="M62" s="133">
        <v>5.9999999999999995E-4</v>
      </c>
      <c r="N62" s="116"/>
      <c r="S62" s="117"/>
      <c r="T62" s="117"/>
    </row>
    <row r="63" spans="1:21" s="91" customFormat="1" ht="15" customHeight="1" x14ac:dyDescent="0.2">
      <c r="A63" s="25"/>
      <c r="B63" s="63"/>
      <c r="C63" s="63"/>
      <c r="D63" s="62" t="s">
        <v>30</v>
      </c>
      <c r="E63" s="77">
        <f>SUM(E60:E62)</f>
        <v>0</v>
      </c>
      <c r="F63" s="55" t="s">
        <v>27</v>
      </c>
      <c r="G63" s="77">
        <f>SUM(G60:G62)</f>
        <v>0</v>
      </c>
      <c r="H63" s="55" t="s">
        <v>27</v>
      </c>
      <c r="I63" s="77">
        <f>SUM(I60:I62)</f>
        <v>0</v>
      </c>
      <c r="J63" s="55" t="s">
        <v>27</v>
      </c>
      <c r="K63" s="77">
        <f>SUM(K60:K62)</f>
        <v>0</v>
      </c>
      <c r="L63" s="55" t="s">
        <v>27</v>
      </c>
      <c r="M63" s="76"/>
      <c r="N63" s="116"/>
      <c r="S63" s="117"/>
      <c r="T63" s="117"/>
    </row>
    <row r="64" spans="1:21" s="137" customFormat="1" ht="15" customHeight="1" x14ac:dyDescent="0.2">
      <c r="A64" s="61"/>
      <c r="B64" s="63" t="s">
        <v>44</v>
      </c>
      <c r="C64" s="63"/>
      <c r="D64" s="63"/>
      <c r="E64" s="64">
        <f>E44+E54+E58+E63</f>
        <v>0</v>
      </c>
      <c r="F64" s="65" t="s">
        <v>27</v>
      </c>
      <c r="G64" s="64">
        <f>G44+G54+G58+G63</f>
        <v>0</v>
      </c>
      <c r="H64" s="66" t="s">
        <v>27</v>
      </c>
      <c r="I64" s="64">
        <f>I44+I54+I58+I63</f>
        <v>0</v>
      </c>
      <c r="J64" s="65" t="s">
        <v>27</v>
      </c>
      <c r="K64" s="64">
        <f>K44+K54+K58+K63</f>
        <v>0</v>
      </c>
      <c r="L64" s="135" t="s">
        <v>27</v>
      </c>
      <c r="M64" s="63"/>
      <c r="N64" s="136"/>
      <c r="R64" s="91"/>
      <c r="S64" s="117"/>
      <c r="T64" s="117"/>
      <c r="U64" s="91"/>
    </row>
    <row r="65" spans="1:21" s="91" customFormat="1" ht="15" customHeight="1" x14ac:dyDescent="0.2">
      <c r="A65" s="25"/>
      <c r="B65" s="40" t="s">
        <v>45</v>
      </c>
      <c r="C65" s="26"/>
      <c r="D65" s="26"/>
      <c r="E65" s="78"/>
      <c r="F65" s="70"/>
      <c r="G65" s="82"/>
      <c r="H65" s="72"/>
      <c r="I65" s="82"/>
      <c r="J65" s="138"/>
      <c r="K65" s="82"/>
      <c r="L65" s="138"/>
      <c r="M65" s="26"/>
      <c r="N65" s="116"/>
      <c r="R65" s="137"/>
      <c r="S65" s="139"/>
      <c r="T65" s="139"/>
      <c r="U65" s="137"/>
    </row>
    <row r="66" spans="1:21" s="91" customFormat="1" ht="15" customHeight="1" x14ac:dyDescent="0.2">
      <c r="A66" s="25"/>
      <c r="B66" s="26" t="s">
        <v>46</v>
      </c>
      <c r="C66" s="26"/>
      <c r="D66" s="26"/>
      <c r="E66" s="83">
        <v>12</v>
      </c>
      <c r="F66" s="70"/>
      <c r="G66" s="83"/>
      <c r="H66" s="72"/>
      <c r="I66" s="83"/>
      <c r="J66" s="140"/>
      <c r="K66" s="83"/>
      <c r="L66" s="140"/>
      <c r="M66" s="26"/>
      <c r="N66" s="116"/>
      <c r="S66" s="117"/>
      <c r="T66" s="117"/>
    </row>
    <row r="67" spans="1:21" s="91" customFormat="1" ht="15" customHeight="1" x14ac:dyDescent="0.2">
      <c r="A67" s="25"/>
      <c r="B67" s="26" t="s">
        <v>47</v>
      </c>
      <c r="C67" s="26"/>
      <c r="D67" s="26"/>
      <c r="E67" s="64">
        <f>E64*E66</f>
        <v>0</v>
      </c>
      <c r="F67" s="84" t="s">
        <v>27</v>
      </c>
      <c r="G67" s="64">
        <f>G64*G66</f>
        <v>0</v>
      </c>
      <c r="H67" s="84" t="s">
        <v>27</v>
      </c>
      <c r="I67" s="64">
        <f>I64*I66</f>
        <v>0</v>
      </c>
      <c r="J67" s="84" t="s">
        <v>27</v>
      </c>
      <c r="K67" s="64">
        <f>K64*K66</f>
        <v>0</v>
      </c>
      <c r="L67" s="84" t="s">
        <v>27</v>
      </c>
      <c r="M67" s="26"/>
      <c r="N67" s="116"/>
      <c r="S67" s="117"/>
      <c r="T67" s="117"/>
    </row>
    <row r="68" spans="1:21" s="91" customFormat="1" ht="5.25" customHeight="1" x14ac:dyDescent="0.2">
      <c r="A68" s="25"/>
      <c r="B68" s="26"/>
      <c r="C68" s="26"/>
      <c r="D68" s="26"/>
      <c r="E68" s="85"/>
      <c r="F68" s="35"/>
      <c r="G68" s="26"/>
      <c r="H68" s="26"/>
      <c r="I68" s="26"/>
      <c r="J68" s="26"/>
      <c r="K68" s="26"/>
      <c r="L68" s="26"/>
      <c r="M68" s="26"/>
      <c r="N68" s="116"/>
      <c r="S68" s="117"/>
      <c r="T68" s="117"/>
    </row>
    <row r="69" spans="1:21" s="137" customFormat="1" ht="12.75" customHeight="1" x14ac:dyDescent="0.2">
      <c r="A69" s="61"/>
      <c r="B69" s="63" t="s">
        <v>48</v>
      </c>
      <c r="C69" s="63"/>
      <c r="D69" s="63"/>
      <c r="E69" s="64">
        <f>E67+G67+I67+K67</f>
        <v>0</v>
      </c>
      <c r="F69" s="86" t="s">
        <v>27</v>
      </c>
      <c r="G69" s="63"/>
      <c r="H69" s="63"/>
      <c r="I69" s="63"/>
      <c r="J69" s="63"/>
      <c r="K69" s="63"/>
      <c r="L69" s="63"/>
      <c r="M69" s="84" t="s">
        <v>74</v>
      </c>
      <c r="N69" s="136"/>
      <c r="R69" s="91"/>
      <c r="S69" s="117"/>
      <c r="T69" s="117"/>
      <c r="U69" s="91"/>
    </row>
    <row r="70" spans="1:21" s="137" customFormat="1" ht="12.75" customHeight="1" x14ac:dyDescent="0.2">
      <c r="A70" s="61"/>
      <c r="B70" s="87" t="s">
        <v>49</v>
      </c>
      <c r="C70" s="87"/>
      <c r="D70" s="88"/>
      <c r="E70" s="54"/>
      <c r="F70" s="86" t="s">
        <v>27</v>
      </c>
      <c r="G70" s="63"/>
      <c r="H70" s="63"/>
      <c r="I70" s="63"/>
      <c r="J70" s="63"/>
      <c r="K70" s="63"/>
      <c r="L70" s="63"/>
      <c r="M70" s="133"/>
      <c r="N70" s="136"/>
      <c r="S70" s="139"/>
      <c r="T70" s="139"/>
    </row>
    <row r="71" spans="1:21" s="137" customFormat="1" ht="12.75" customHeight="1" x14ac:dyDescent="0.2">
      <c r="A71" s="61"/>
      <c r="B71" s="87" t="s">
        <v>50</v>
      </c>
      <c r="C71" s="87"/>
      <c r="D71" s="88"/>
      <c r="E71" s="77">
        <f>IF(T43&gt;T47,S44*S51,IF(T43+T44&gt;T47,T50*M71+T49*S51,S44*M71))</f>
        <v>0</v>
      </c>
      <c r="F71" s="86" t="s">
        <v>27</v>
      </c>
      <c r="G71" s="63"/>
      <c r="H71" s="63"/>
      <c r="I71" s="63"/>
      <c r="J71" s="63"/>
      <c r="K71" s="63"/>
      <c r="L71" s="63"/>
      <c r="M71" s="141">
        <f>SUM(M49:M53)</f>
        <v>0.192</v>
      </c>
      <c r="N71" s="136"/>
      <c r="S71" s="139"/>
      <c r="T71" s="139"/>
    </row>
    <row r="72" spans="1:21" s="91" customFormat="1" ht="12.75" customHeight="1" x14ac:dyDescent="0.2">
      <c r="A72" s="25"/>
      <c r="B72" s="87" t="s">
        <v>51</v>
      </c>
      <c r="C72" s="87"/>
      <c r="D72" s="88"/>
      <c r="E72" s="77">
        <f>$E$70*M72</f>
        <v>0</v>
      </c>
      <c r="F72" s="86" t="s">
        <v>27</v>
      </c>
      <c r="G72" s="89"/>
      <c r="H72" s="26"/>
      <c r="I72" s="26"/>
      <c r="J72" s="26"/>
      <c r="K72" s="26"/>
      <c r="L72" s="26"/>
      <c r="M72" s="141">
        <f>SUM(M56:M57)</f>
        <v>0</v>
      </c>
      <c r="N72" s="116"/>
      <c r="R72" s="137"/>
      <c r="S72" s="139"/>
      <c r="T72" s="139"/>
      <c r="U72" s="137"/>
    </row>
    <row r="73" spans="1:21" s="91" customFormat="1" ht="12.75" customHeight="1" x14ac:dyDescent="0.2">
      <c r="A73" s="25"/>
      <c r="B73" s="87" t="s">
        <v>52</v>
      </c>
      <c r="C73" s="87"/>
      <c r="D73" s="88"/>
      <c r="E73" s="77">
        <f>$E$70*M73</f>
        <v>0</v>
      </c>
      <c r="F73" s="86" t="s">
        <v>27</v>
      </c>
      <c r="G73" s="26"/>
      <c r="H73" s="26"/>
      <c r="I73" s="26"/>
      <c r="J73" s="26"/>
      <c r="K73" s="26"/>
      <c r="L73" s="26"/>
      <c r="M73" s="141">
        <f>M60+M62</f>
        <v>5.9999999999999995E-4</v>
      </c>
      <c r="N73" s="116"/>
      <c r="S73" s="117"/>
      <c r="T73" s="117"/>
    </row>
    <row r="74" spans="1:21" s="91" customFormat="1" ht="12.75" hidden="1" customHeight="1" x14ac:dyDescent="0.2">
      <c r="A74" s="25"/>
      <c r="B74" s="87"/>
      <c r="C74" s="87"/>
      <c r="D74" s="88"/>
      <c r="E74" s="90">
        <f>$E$70*M74</f>
        <v>0</v>
      </c>
      <c r="F74" s="86" t="s">
        <v>27</v>
      </c>
      <c r="G74" s="26"/>
      <c r="H74" s="26"/>
      <c r="I74" s="26"/>
      <c r="J74" s="26"/>
      <c r="K74" s="26"/>
      <c r="L74" s="26"/>
      <c r="M74" s="142"/>
      <c r="N74" s="116"/>
      <c r="S74" s="117"/>
      <c r="T74" s="117"/>
    </row>
    <row r="75" spans="1:21" s="91" customFormat="1" ht="12.75" hidden="1" customHeight="1" x14ac:dyDescent="0.2">
      <c r="A75" s="25"/>
      <c r="B75" s="87"/>
      <c r="C75" s="87"/>
      <c r="D75" s="88"/>
      <c r="E75" s="90">
        <f>$E$70*M75</f>
        <v>0</v>
      </c>
      <c r="F75" s="86" t="s">
        <v>27</v>
      </c>
      <c r="G75" s="26"/>
      <c r="H75" s="26"/>
      <c r="I75" s="26"/>
      <c r="J75" s="26"/>
      <c r="K75" s="26"/>
      <c r="L75" s="26"/>
      <c r="M75" s="142"/>
      <c r="N75" s="116"/>
      <c r="S75" s="117"/>
      <c r="T75" s="117"/>
    </row>
    <row r="76" spans="1:21" s="91" customFormat="1" ht="12.75" customHeight="1" x14ac:dyDescent="0.2">
      <c r="A76" s="25"/>
      <c r="B76" s="87" t="s">
        <v>53</v>
      </c>
      <c r="C76" s="87"/>
      <c r="D76" s="88"/>
      <c r="E76" s="77">
        <f>(E45*E66+G45*G66+I45*I66+K45*K66+E70)*H76*J76/1000</f>
        <v>0</v>
      </c>
      <c r="F76" s="86" t="s">
        <v>27</v>
      </c>
      <c r="G76" s="26" t="s">
        <v>54</v>
      </c>
      <c r="H76" s="92"/>
      <c r="I76" s="26" t="s">
        <v>55</v>
      </c>
      <c r="J76" s="92"/>
      <c r="K76" s="26"/>
      <c r="L76" s="26"/>
      <c r="M76" s="143"/>
      <c r="N76" s="116"/>
      <c r="S76" s="117"/>
      <c r="T76" s="117"/>
    </row>
    <row r="77" spans="1:21" s="91" customFormat="1" ht="12.75" customHeight="1" x14ac:dyDescent="0.2">
      <c r="A77" s="25"/>
      <c r="B77" s="57" t="s">
        <v>56</v>
      </c>
      <c r="C77" s="57"/>
      <c r="D77" s="58"/>
      <c r="E77" s="77">
        <f>(E45*E66+G45*G66+I45*I66+K45*K66+E70)*J77/1000</f>
        <v>0</v>
      </c>
      <c r="F77" s="86" t="s">
        <v>27</v>
      </c>
      <c r="G77" s="26"/>
      <c r="H77" s="26"/>
      <c r="I77" s="26" t="s">
        <v>55</v>
      </c>
      <c r="J77" s="92"/>
      <c r="K77" s="26"/>
      <c r="L77" s="26"/>
      <c r="M77" s="143"/>
      <c r="N77" s="116"/>
      <c r="S77" s="117"/>
      <c r="T77" s="117"/>
    </row>
    <row r="78" spans="1:21" s="91" customFormat="1" ht="12.75" customHeight="1" x14ac:dyDescent="0.2">
      <c r="A78" s="25"/>
      <c r="B78" s="59"/>
      <c r="C78" s="59"/>
      <c r="D78" s="60"/>
      <c r="E78" s="54"/>
      <c r="F78" s="86" t="s">
        <v>27</v>
      </c>
      <c r="G78" s="26"/>
      <c r="H78" s="26"/>
      <c r="I78" s="26"/>
      <c r="J78" s="144"/>
      <c r="K78" s="26"/>
      <c r="L78" s="26"/>
      <c r="M78" s="143"/>
      <c r="N78" s="116"/>
      <c r="S78" s="117"/>
      <c r="T78" s="117"/>
    </row>
    <row r="79" spans="1:21" s="26" customFormat="1" ht="5.25" customHeight="1" thickBot="1" x14ac:dyDescent="0.25">
      <c r="A79" s="25"/>
      <c r="E79" s="85"/>
      <c r="F79" s="35"/>
      <c r="N79" s="116"/>
      <c r="R79" s="91"/>
      <c r="S79" s="117"/>
      <c r="T79" s="117"/>
      <c r="U79" s="91"/>
    </row>
    <row r="80" spans="1:21" s="91" customFormat="1" ht="12.75" customHeight="1" thickBot="1" x14ac:dyDescent="0.25">
      <c r="A80" s="25"/>
      <c r="B80" s="34" t="s">
        <v>57</v>
      </c>
      <c r="C80" s="26"/>
      <c r="D80" s="26"/>
      <c r="E80" s="93">
        <f>SUM(E69:E78)</f>
        <v>0</v>
      </c>
      <c r="F80" s="94" t="s">
        <v>27</v>
      </c>
      <c r="G80" s="95" t="s">
        <v>58</v>
      </c>
      <c r="H80" s="95" t="s">
        <v>59</v>
      </c>
      <c r="I80" s="96">
        <f>E44*E66+G44*G66+I44*I66+K44*K66+E70+E78</f>
        <v>0</v>
      </c>
      <c r="J80" s="145" t="s">
        <v>75</v>
      </c>
      <c r="K80" s="96">
        <f>(E54+E58+E63)*E66+(G54+G58+G63)*G66+(I54+I58+I63)*I66+(K54+K58+K63)*K66+E71+E72+E73</f>
        <v>0</v>
      </c>
      <c r="L80" s="146" t="s">
        <v>76</v>
      </c>
      <c r="M80" s="96">
        <f>E76+E77</f>
        <v>0</v>
      </c>
      <c r="N80" s="116"/>
      <c r="R80" s="26"/>
      <c r="S80" s="85"/>
      <c r="T80" s="85"/>
      <c r="U80" s="26"/>
    </row>
    <row r="81" spans="1:20" s="91" customFormat="1" ht="4.5" customHeight="1" thickBot="1" x14ac:dyDescent="0.25">
      <c r="A81" s="97"/>
      <c r="B81" s="98"/>
      <c r="C81" s="98"/>
      <c r="D81" s="98"/>
      <c r="E81" s="98"/>
      <c r="F81" s="99"/>
      <c r="G81" s="98"/>
      <c r="H81" s="98"/>
      <c r="I81" s="98"/>
      <c r="J81" s="98"/>
      <c r="K81" s="98"/>
      <c r="L81" s="98"/>
      <c r="M81" s="98"/>
      <c r="N81" s="147"/>
      <c r="S81" s="117"/>
      <c r="T81" s="117"/>
    </row>
    <row r="82" spans="1:20" x14ac:dyDescent="0.25">
      <c r="A82" s="91"/>
      <c r="B82" s="91"/>
      <c r="C82" s="91"/>
      <c r="D82" s="91"/>
      <c r="E82" s="91"/>
      <c r="F82" s="100"/>
      <c r="G82" s="91"/>
      <c r="H82" s="91"/>
      <c r="I82" s="91"/>
    </row>
    <row r="83" spans="1:20" x14ac:dyDescent="0.25">
      <c r="A83" s="91"/>
      <c r="B83" s="91"/>
      <c r="C83" s="91"/>
      <c r="D83" s="91"/>
      <c r="E83" s="91"/>
      <c r="F83" s="100"/>
      <c r="G83" s="91"/>
      <c r="H83" s="91"/>
      <c r="I83" s="91"/>
    </row>
    <row r="84" spans="1:20" x14ac:dyDescent="0.25">
      <c r="A84" s="91"/>
      <c r="B84" s="91"/>
      <c r="C84" s="91"/>
      <c r="D84" s="91"/>
      <c r="E84" s="91"/>
      <c r="F84" s="100"/>
      <c r="G84" s="91"/>
      <c r="H84" s="91"/>
      <c r="I84" s="91"/>
    </row>
    <row r="85" spans="1:20" x14ac:dyDescent="0.25">
      <c r="A85" s="91"/>
      <c r="B85" s="91"/>
      <c r="C85" s="91"/>
      <c r="D85" s="91"/>
      <c r="E85" s="91"/>
      <c r="F85" s="100"/>
      <c r="G85" s="91"/>
      <c r="H85" s="91"/>
      <c r="I85" s="91"/>
    </row>
    <row r="86" spans="1:20" x14ac:dyDescent="0.25">
      <c r="A86" s="91"/>
      <c r="B86" s="91"/>
      <c r="C86" s="91"/>
      <c r="D86" s="91"/>
      <c r="E86" s="91"/>
      <c r="F86" s="100"/>
      <c r="G86" s="91"/>
      <c r="H86" s="91"/>
      <c r="I86" s="91"/>
    </row>
    <row r="87" spans="1:20" x14ac:dyDescent="0.25">
      <c r="A87" s="91"/>
      <c r="B87" s="91"/>
      <c r="C87" s="91"/>
      <c r="D87" s="91"/>
      <c r="E87" s="91"/>
      <c r="F87" s="100"/>
      <c r="G87" s="91"/>
      <c r="H87" s="91"/>
      <c r="I87" s="91"/>
    </row>
  </sheetData>
  <sheetProtection password="91DE" sheet="1" objects="1" scenarios="1"/>
  <mergeCells count="26">
    <mergeCell ref="B78:D78"/>
    <mergeCell ref="B72:D72"/>
    <mergeCell ref="B73:D73"/>
    <mergeCell ref="B74:D74"/>
    <mergeCell ref="B75:D75"/>
    <mergeCell ref="B76:D76"/>
    <mergeCell ref="B77:D77"/>
    <mergeCell ref="B42:D42"/>
    <mergeCell ref="S42:T42"/>
    <mergeCell ref="B43:D43"/>
    <mergeCell ref="B57:D57"/>
    <mergeCell ref="B70:D70"/>
    <mergeCell ref="B71:D71"/>
    <mergeCell ref="I16:J16"/>
    <mergeCell ref="E18:M18"/>
    <mergeCell ref="L23:M23"/>
    <mergeCell ref="M34:M36"/>
    <mergeCell ref="S39:S41"/>
    <mergeCell ref="T39:T41"/>
    <mergeCell ref="A3:B3"/>
    <mergeCell ref="C3:F3"/>
    <mergeCell ref="H3:M3"/>
    <mergeCell ref="D5:M5"/>
    <mergeCell ref="D7:M7"/>
    <mergeCell ref="E12:G12"/>
    <mergeCell ref="I12:J12"/>
  </mergeCells>
  <pageMargins left="0.7" right="0.7" top="0.78740157499999996" bottom="0.78740157499999996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04E01-7554-41EA-8948-7C02F1C5019E}">
  <dimension ref="A1:X87"/>
  <sheetViews>
    <sheetView workbookViewId="0">
      <selection activeCell="C3" sqref="C3:F3"/>
    </sheetView>
  </sheetViews>
  <sheetFormatPr baseColWidth="10" defaultRowHeight="15" x14ac:dyDescent="0.25"/>
  <cols>
    <col min="1" max="1" width="2.28515625" style="18" customWidth="1"/>
    <col min="2" max="2" width="3.7109375" style="18" customWidth="1"/>
    <col min="3" max="3" width="9.140625" style="18" customWidth="1"/>
    <col min="4" max="4" width="18.7109375" style="18" customWidth="1"/>
    <col min="5" max="5" width="10.7109375" style="18" customWidth="1"/>
    <col min="6" max="6" width="4.28515625" style="19" customWidth="1"/>
    <col min="7" max="7" width="10.7109375" style="18" customWidth="1"/>
    <col min="8" max="8" width="5.140625" style="18" customWidth="1"/>
    <col min="9" max="9" width="10.140625" style="18" customWidth="1"/>
    <col min="10" max="10" width="5.140625" customWidth="1"/>
    <col min="12" max="12" width="5.140625" customWidth="1"/>
    <col min="14" max="14" width="1.42578125" customWidth="1"/>
    <col min="15" max="15" width="6" customWidth="1"/>
    <col min="17" max="21" width="0" hidden="1" customWidth="1"/>
  </cols>
  <sheetData>
    <row r="1" spans="1:24" s="18" customFormat="1" ht="12.75" x14ac:dyDescent="0.2">
      <c r="A1" s="1"/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101"/>
      <c r="S1" s="102"/>
      <c r="T1" s="102"/>
    </row>
    <row r="2" spans="1:24" s="18" customFormat="1" ht="12.75" x14ac:dyDescent="0.2">
      <c r="A2" s="4"/>
      <c r="B2" s="5" t="s">
        <v>1</v>
      </c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103"/>
      <c r="S2" s="102"/>
      <c r="T2" s="102"/>
    </row>
    <row r="3" spans="1:24" s="105" customFormat="1" ht="18" customHeight="1" x14ac:dyDescent="0.2">
      <c r="A3" s="7" t="s">
        <v>2</v>
      </c>
      <c r="B3" s="8"/>
      <c r="C3" s="9"/>
      <c r="D3" s="10"/>
      <c r="E3" s="10"/>
      <c r="F3" s="11"/>
      <c r="G3" s="12" t="s">
        <v>3</v>
      </c>
      <c r="H3" s="9"/>
      <c r="I3" s="10"/>
      <c r="J3" s="10"/>
      <c r="K3" s="10"/>
      <c r="L3" s="10"/>
      <c r="M3" s="11"/>
      <c r="N3" s="104"/>
      <c r="P3" s="106" t="s">
        <v>60</v>
      </c>
      <c r="Q3" s="106"/>
      <c r="R3" s="106"/>
      <c r="S3" s="107"/>
      <c r="T3" s="107"/>
      <c r="U3" s="106"/>
      <c r="V3" s="106"/>
      <c r="W3" s="106"/>
      <c r="X3" s="106"/>
    </row>
    <row r="4" spans="1:24" s="105" customFormat="1" ht="5.25" customHeight="1" x14ac:dyDescent="0.2">
      <c r="A4" s="13"/>
      <c r="B4" s="14"/>
      <c r="C4" s="15"/>
      <c r="D4" s="15"/>
      <c r="E4" s="12"/>
      <c r="F4" s="14"/>
      <c r="G4" s="14"/>
      <c r="H4" s="12"/>
      <c r="I4" s="12"/>
      <c r="J4" s="108"/>
      <c r="K4" s="12"/>
      <c r="L4" s="108"/>
      <c r="M4" s="108"/>
      <c r="N4" s="104"/>
      <c r="S4" s="109"/>
      <c r="T4" s="109"/>
    </row>
    <row r="5" spans="1:24" s="105" customFormat="1" ht="18" customHeight="1" x14ac:dyDescent="0.2">
      <c r="A5" s="13" t="s">
        <v>4</v>
      </c>
      <c r="B5" s="14"/>
      <c r="C5" s="15"/>
      <c r="D5" s="9"/>
      <c r="E5" s="10"/>
      <c r="F5" s="10"/>
      <c r="G5" s="10"/>
      <c r="H5" s="10"/>
      <c r="I5" s="10"/>
      <c r="J5" s="10"/>
      <c r="K5" s="10"/>
      <c r="L5" s="10"/>
      <c r="M5" s="11"/>
      <c r="N5" s="104"/>
      <c r="S5" s="109"/>
      <c r="T5" s="109"/>
    </row>
    <row r="6" spans="1:24" s="105" customFormat="1" ht="5.25" customHeight="1" x14ac:dyDescent="0.2">
      <c r="A6" s="13"/>
      <c r="B6" s="14"/>
      <c r="C6" s="15"/>
      <c r="D6" s="15"/>
      <c r="E6" s="12"/>
      <c r="F6" s="14"/>
      <c r="G6" s="14"/>
      <c r="H6" s="12"/>
      <c r="I6" s="12"/>
      <c r="J6" s="108"/>
      <c r="K6" s="12"/>
      <c r="L6" s="108"/>
      <c r="M6" s="108"/>
      <c r="N6" s="104"/>
      <c r="S6" s="109"/>
      <c r="T6" s="109"/>
    </row>
    <row r="7" spans="1:24" s="105" customFormat="1" ht="18" customHeight="1" x14ac:dyDescent="0.2">
      <c r="A7" s="13" t="s">
        <v>5</v>
      </c>
      <c r="B7" s="14"/>
      <c r="C7" s="15"/>
      <c r="D7" s="9"/>
      <c r="E7" s="10"/>
      <c r="F7" s="10"/>
      <c r="G7" s="10"/>
      <c r="H7" s="10"/>
      <c r="I7" s="10"/>
      <c r="J7" s="10"/>
      <c r="K7" s="10"/>
      <c r="L7" s="10"/>
      <c r="M7" s="11"/>
      <c r="N7" s="104"/>
      <c r="P7" s="110" t="s">
        <v>61</v>
      </c>
      <c r="S7" s="109"/>
      <c r="T7" s="109"/>
      <c r="V7" s="110"/>
      <c r="W7" s="110"/>
      <c r="X7" s="110"/>
    </row>
    <row r="8" spans="1:24" s="105" customFormat="1" ht="5.25" customHeight="1" thickBot="1" x14ac:dyDescent="0.2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11"/>
      <c r="S8" s="109"/>
      <c r="T8" s="109"/>
    </row>
    <row r="9" spans="1:24" s="18" customFormat="1" ht="13.5" thickBot="1" x14ac:dyDescent="0.25">
      <c r="F9" s="19"/>
      <c r="S9" s="102"/>
      <c r="T9" s="102"/>
    </row>
    <row r="10" spans="1:24" s="32" customFormat="1" ht="12.75" x14ac:dyDescent="0.2">
      <c r="A10" s="1"/>
      <c r="B10" s="20" t="s">
        <v>6</v>
      </c>
      <c r="C10" s="2"/>
      <c r="D10" s="3"/>
      <c r="E10" s="3"/>
      <c r="F10" s="21"/>
      <c r="G10" s="3"/>
      <c r="H10" s="3"/>
      <c r="I10" s="3"/>
      <c r="J10" s="3"/>
      <c r="K10" s="3"/>
      <c r="L10" s="3"/>
      <c r="M10" s="3"/>
      <c r="N10" s="101"/>
      <c r="P10" s="150" t="s">
        <v>61</v>
      </c>
      <c r="Q10" s="151"/>
      <c r="R10" s="151"/>
      <c r="S10" s="152"/>
      <c r="T10" s="152"/>
      <c r="U10" s="151"/>
      <c r="V10" s="151"/>
      <c r="W10" s="151"/>
      <c r="X10" s="151"/>
    </row>
    <row r="11" spans="1:24" s="18" customFormat="1" ht="12.75" x14ac:dyDescent="0.2">
      <c r="A11" s="4"/>
      <c r="B11" s="22" t="s">
        <v>7</v>
      </c>
      <c r="C11" s="5"/>
      <c r="D11" s="6"/>
      <c r="E11" s="6"/>
      <c r="F11" s="23"/>
      <c r="G11" s="6"/>
      <c r="H11" s="6"/>
      <c r="I11" s="24"/>
      <c r="J11" s="112"/>
      <c r="K11" s="24"/>
      <c r="L11" s="112"/>
      <c r="M11" s="112"/>
      <c r="N11" s="103"/>
      <c r="S11" s="102"/>
      <c r="T11" s="102"/>
    </row>
    <row r="12" spans="1:24" s="91" customFormat="1" ht="13.5" customHeight="1" x14ac:dyDescent="0.2">
      <c r="A12" s="25"/>
      <c r="B12" s="26"/>
      <c r="C12" s="26"/>
      <c r="D12" s="26"/>
      <c r="E12" s="27" t="s">
        <v>8</v>
      </c>
      <c r="F12" s="27"/>
      <c r="G12" s="27"/>
      <c r="H12" s="26"/>
      <c r="I12" s="113"/>
      <c r="J12" s="113"/>
      <c r="K12" s="114"/>
      <c r="L12" s="115"/>
      <c r="M12" s="115"/>
      <c r="N12" s="116"/>
      <c r="S12" s="117"/>
      <c r="T12" s="117"/>
    </row>
    <row r="13" spans="1:24" s="18" customFormat="1" ht="3.75" customHeight="1" x14ac:dyDescent="0.2">
      <c r="A13" s="28"/>
      <c r="B13" s="29"/>
      <c r="C13" s="29"/>
      <c r="D13" s="29"/>
      <c r="E13" s="29"/>
      <c r="F13" s="30"/>
      <c r="G13" s="29"/>
      <c r="H13" s="29"/>
      <c r="I13" s="29"/>
      <c r="J13" s="29"/>
      <c r="K13" s="29"/>
      <c r="L13" s="29"/>
      <c r="M13" s="29"/>
      <c r="N13" s="118"/>
      <c r="S13" s="102"/>
      <c r="T13" s="102"/>
    </row>
    <row r="14" spans="1:24" s="18" customFormat="1" ht="3.75" customHeight="1" x14ac:dyDescent="0.2">
      <c r="A14" s="31"/>
      <c r="B14" s="32"/>
      <c r="C14" s="32"/>
      <c r="D14" s="32"/>
      <c r="E14" s="32"/>
      <c r="F14" s="33"/>
      <c r="G14" s="32"/>
      <c r="H14" s="32"/>
      <c r="I14" s="32"/>
      <c r="J14" s="32"/>
      <c r="K14" s="32"/>
      <c r="L14" s="32"/>
      <c r="M14" s="32"/>
      <c r="N14" s="119"/>
      <c r="S14" s="102"/>
      <c r="T14" s="102"/>
    </row>
    <row r="15" spans="1:24" s="18" customFormat="1" ht="12.75" x14ac:dyDescent="0.2">
      <c r="A15" s="31"/>
      <c r="B15" s="34" t="s">
        <v>9</v>
      </c>
      <c r="C15" s="32"/>
      <c r="D15" s="32"/>
      <c r="E15" s="32"/>
      <c r="F15" s="33"/>
      <c r="G15" s="32"/>
      <c r="H15" s="32"/>
      <c r="I15" s="32"/>
      <c r="J15" s="32"/>
      <c r="K15" s="32"/>
      <c r="L15" s="32"/>
      <c r="M15" s="32"/>
      <c r="N15" s="119"/>
      <c r="S15" s="102"/>
      <c r="T15" s="102"/>
    </row>
    <row r="16" spans="1:24" s="18" customFormat="1" ht="15" customHeight="1" x14ac:dyDescent="0.2">
      <c r="A16" s="31"/>
      <c r="B16" s="26" t="s">
        <v>10</v>
      </c>
      <c r="C16" s="32"/>
      <c r="D16" s="32"/>
      <c r="E16" s="32"/>
      <c r="F16" s="33"/>
      <c r="G16" s="32"/>
      <c r="H16" s="26"/>
      <c r="I16" s="113"/>
      <c r="J16" s="113"/>
      <c r="K16" s="114"/>
      <c r="L16" s="115"/>
      <c r="M16" s="115"/>
      <c r="N16" s="119"/>
      <c r="S16" s="102"/>
      <c r="T16" s="102"/>
    </row>
    <row r="17" spans="1:20" s="91" customFormat="1" ht="6" customHeight="1" x14ac:dyDescent="0.2">
      <c r="A17" s="25"/>
      <c r="B17" s="26"/>
      <c r="C17" s="26"/>
      <c r="D17" s="26"/>
      <c r="E17" s="26"/>
      <c r="F17" s="35"/>
      <c r="G17" s="26"/>
      <c r="H17" s="26"/>
      <c r="I17" s="26"/>
      <c r="J17" s="26"/>
      <c r="K17" s="26"/>
      <c r="L17" s="26"/>
      <c r="M17" s="26"/>
      <c r="N17" s="116"/>
      <c r="S17" s="117"/>
      <c r="T17" s="117"/>
    </row>
    <row r="18" spans="1:20" s="18" customFormat="1" ht="15" customHeight="1" x14ac:dyDescent="0.2">
      <c r="A18" s="31"/>
      <c r="B18" s="26" t="s">
        <v>11</v>
      </c>
      <c r="C18" s="32"/>
      <c r="D18" s="32"/>
      <c r="E18" s="120"/>
      <c r="F18" s="120"/>
      <c r="G18" s="120"/>
      <c r="H18" s="120"/>
      <c r="I18" s="120"/>
      <c r="J18" s="120"/>
      <c r="K18" s="120"/>
      <c r="L18" s="120"/>
      <c r="M18" s="120"/>
      <c r="N18" s="119"/>
      <c r="S18" s="102"/>
      <c r="T18" s="102"/>
    </row>
    <row r="19" spans="1:20" s="18" customFormat="1" ht="3.75" customHeight="1" x14ac:dyDescent="0.2">
      <c r="A19" s="28"/>
      <c r="B19" s="29"/>
      <c r="C19" s="29"/>
      <c r="D19" s="29"/>
      <c r="E19" s="29"/>
      <c r="F19" s="30"/>
      <c r="G19" s="29"/>
      <c r="H19" s="29"/>
      <c r="I19" s="29"/>
      <c r="J19" s="29"/>
      <c r="K19" s="29"/>
      <c r="L19" s="29"/>
      <c r="M19" s="29"/>
      <c r="N19" s="118"/>
      <c r="S19" s="102"/>
      <c r="T19" s="102"/>
    </row>
    <row r="20" spans="1:20" s="18" customFormat="1" ht="12.75" x14ac:dyDescent="0.2">
      <c r="A20" s="31"/>
      <c r="B20" s="34" t="s">
        <v>12</v>
      </c>
      <c r="C20" s="32"/>
      <c r="D20" s="32"/>
      <c r="E20" s="32"/>
      <c r="F20" s="33"/>
      <c r="G20" s="32"/>
      <c r="H20" s="32"/>
      <c r="I20" s="32"/>
      <c r="J20" s="32"/>
      <c r="K20" s="32"/>
      <c r="L20" s="32"/>
      <c r="M20" s="32"/>
      <c r="N20" s="119"/>
      <c r="S20" s="102"/>
      <c r="T20" s="102"/>
    </row>
    <row r="21" spans="1:20" s="105" customFormat="1" ht="15" customHeight="1" x14ac:dyDescent="0.2">
      <c r="A21" s="36"/>
      <c r="B21" s="22" t="s">
        <v>13</v>
      </c>
      <c r="C21" s="37"/>
      <c r="D21" s="37"/>
      <c r="E21" s="37"/>
      <c r="F21" s="38"/>
      <c r="G21" s="37"/>
      <c r="H21" s="37"/>
      <c r="I21" s="37"/>
      <c r="J21" s="37"/>
      <c r="K21" s="37"/>
      <c r="L21" s="37"/>
      <c r="M21" s="37"/>
      <c r="N21" s="121"/>
      <c r="S21" s="109"/>
      <c r="T21" s="109"/>
    </row>
    <row r="22" spans="1:20" s="105" customFormat="1" ht="4.5" customHeight="1" x14ac:dyDescent="0.2">
      <c r="A22" s="39"/>
      <c r="B22" s="40"/>
      <c r="C22" s="15"/>
      <c r="D22" s="15"/>
      <c r="E22" s="15"/>
      <c r="F22" s="41"/>
      <c r="G22" s="15"/>
      <c r="H22" s="15"/>
      <c r="I22" s="15"/>
      <c r="J22" s="15"/>
      <c r="K22" s="15"/>
      <c r="L22" s="15"/>
      <c r="M22" s="15"/>
      <c r="N22" s="104"/>
      <c r="S22" s="109"/>
      <c r="T22" s="109"/>
    </row>
    <row r="23" spans="1:20" s="91" customFormat="1" ht="15" customHeight="1" x14ac:dyDescent="0.2">
      <c r="A23" s="25"/>
      <c r="B23" s="42"/>
      <c r="C23" s="26" t="s">
        <v>14</v>
      </c>
      <c r="D23" s="26"/>
      <c r="E23" s="43"/>
      <c r="F23" s="35"/>
      <c r="G23" s="26" t="s">
        <v>15</v>
      </c>
      <c r="H23" s="26"/>
      <c r="I23" s="26"/>
      <c r="J23" s="26"/>
      <c r="K23" s="62" t="s">
        <v>62</v>
      </c>
      <c r="L23" s="122"/>
      <c r="M23" s="123"/>
      <c r="N23" s="116"/>
      <c r="S23" s="117"/>
      <c r="T23" s="117"/>
    </row>
    <row r="24" spans="1:20" s="18" customFormat="1" ht="4.5" customHeight="1" x14ac:dyDescent="0.2">
      <c r="A24" s="31"/>
      <c r="B24" s="32"/>
      <c r="C24" s="32"/>
      <c r="D24" s="32"/>
      <c r="E24" s="32"/>
      <c r="F24" s="33"/>
      <c r="G24" s="32"/>
      <c r="H24" s="32"/>
      <c r="I24" s="32"/>
      <c r="J24" s="32"/>
      <c r="K24" s="32"/>
      <c r="L24" s="32"/>
      <c r="M24" s="32"/>
      <c r="N24" s="119"/>
      <c r="S24" s="102"/>
      <c r="T24" s="102"/>
    </row>
    <row r="25" spans="1:20" s="91" customFormat="1" ht="15" customHeight="1" x14ac:dyDescent="0.2">
      <c r="A25" s="25"/>
      <c r="B25" s="42"/>
      <c r="C25" s="26" t="s">
        <v>16</v>
      </c>
      <c r="D25" s="26"/>
      <c r="E25" s="43"/>
      <c r="F25" s="35"/>
      <c r="G25" s="26" t="s">
        <v>17</v>
      </c>
      <c r="H25" s="26"/>
      <c r="I25" s="26"/>
      <c r="J25" s="26"/>
      <c r="K25" s="26"/>
      <c r="L25" s="26"/>
      <c r="M25" s="26"/>
      <c r="N25" s="116"/>
      <c r="S25" s="117"/>
      <c r="T25" s="117"/>
    </row>
    <row r="26" spans="1:20" s="18" customFormat="1" ht="4.5" customHeight="1" x14ac:dyDescent="0.2">
      <c r="A26" s="31"/>
      <c r="B26" s="29"/>
      <c r="C26" s="29"/>
      <c r="D26" s="29"/>
      <c r="E26" s="29"/>
      <c r="F26" s="30"/>
      <c r="G26" s="29"/>
      <c r="H26" s="29"/>
      <c r="I26" s="29"/>
      <c r="J26" s="29"/>
      <c r="K26" s="29"/>
      <c r="L26" s="29"/>
      <c r="M26" s="29"/>
      <c r="N26" s="118"/>
      <c r="S26" s="102"/>
      <c r="T26" s="102"/>
    </row>
    <row r="27" spans="1:20" s="18" customFormat="1" ht="3.75" customHeight="1" x14ac:dyDescent="0.2">
      <c r="A27" s="31"/>
      <c r="B27" s="32"/>
      <c r="C27" s="32"/>
      <c r="D27" s="32"/>
      <c r="E27" s="32"/>
      <c r="F27" s="33"/>
      <c r="G27" s="32"/>
      <c r="H27" s="32"/>
      <c r="I27" s="32"/>
      <c r="J27" s="32"/>
      <c r="K27" s="32"/>
      <c r="L27" s="32"/>
      <c r="M27" s="32"/>
      <c r="N27" s="119"/>
      <c r="S27" s="102"/>
      <c r="T27" s="102"/>
    </row>
    <row r="28" spans="1:20" s="18" customFormat="1" ht="12.75" x14ac:dyDescent="0.2">
      <c r="A28" s="31"/>
      <c r="B28" s="40" t="s">
        <v>18</v>
      </c>
      <c r="C28" s="32"/>
      <c r="D28" s="32"/>
      <c r="E28" s="32"/>
      <c r="F28" s="33"/>
      <c r="G28" s="32"/>
      <c r="H28" s="32"/>
      <c r="I28" s="32"/>
      <c r="J28" s="32"/>
      <c r="K28" s="32"/>
      <c r="L28" s="32"/>
      <c r="M28" s="32"/>
      <c r="N28" s="119"/>
      <c r="S28" s="102"/>
      <c r="T28" s="102"/>
    </row>
    <row r="29" spans="1:20" s="91" customFormat="1" ht="15" customHeight="1" x14ac:dyDescent="0.2">
      <c r="A29" s="25"/>
      <c r="B29" s="42"/>
      <c r="C29" s="26" t="s">
        <v>19</v>
      </c>
      <c r="D29" s="26"/>
      <c r="E29" s="44">
        <v>39</v>
      </c>
      <c r="F29" s="35"/>
      <c r="G29" s="26" t="s">
        <v>20</v>
      </c>
      <c r="H29" s="26"/>
      <c r="I29" s="26"/>
      <c r="J29" s="26"/>
      <c r="K29" s="26"/>
      <c r="L29" s="26"/>
      <c r="M29" s="26"/>
      <c r="N29" s="116"/>
      <c r="S29" s="117"/>
      <c r="T29" s="117"/>
    </row>
    <row r="30" spans="1:20" s="18" customFormat="1" ht="4.5" customHeight="1" x14ac:dyDescent="0.2">
      <c r="A30" s="28"/>
      <c r="B30" s="29"/>
      <c r="C30" s="29"/>
      <c r="D30" s="29"/>
      <c r="E30" s="29"/>
      <c r="F30" s="30"/>
      <c r="G30" s="29"/>
      <c r="H30" s="29"/>
      <c r="I30" s="29"/>
      <c r="J30" s="29"/>
      <c r="K30" s="29"/>
      <c r="L30" s="29"/>
      <c r="M30" s="29"/>
      <c r="N30" s="118"/>
      <c r="S30" s="102"/>
      <c r="T30" s="102"/>
    </row>
    <row r="31" spans="1:20" s="32" customFormat="1" ht="12.75" x14ac:dyDescent="0.2">
      <c r="A31" s="31"/>
      <c r="B31" s="34" t="s">
        <v>21</v>
      </c>
      <c r="F31" s="33"/>
      <c r="N31" s="119"/>
      <c r="S31" s="124"/>
      <c r="T31" s="124"/>
    </row>
    <row r="32" spans="1:20" s="105" customFormat="1" ht="15" customHeight="1" x14ac:dyDescent="0.2">
      <c r="A32" s="36"/>
      <c r="B32" s="22" t="s">
        <v>22</v>
      </c>
      <c r="C32" s="37"/>
      <c r="D32" s="37"/>
      <c r="E32" s="37"/>
      <c r="F32" s="38"/>
      <c r="G32" s="37"/>
      <c r="H32" s="37"/>
      <c r="I32" s="37"/>
      <c r="J32" s="37"/>
      <c r="K32" s="37"/>
      <c r="L32" s="37"/>
      <c r="M32" s="37"/>
      <c r="N32" s="121"/>
      <c r="S32" s="109"/>
      <c r="T32" s="109"/>
    </row>
    <row r="33" spans="1:21" s="105" customFormat="1" ht="3.75" customHeight="1" x14ac:dyDescent="0.2">
      <c r="A33" s="39"/>
      <c r="B33" s="15"/>
      <c r="C33" s="15"/>
      <c r="D33" s="15"/>
      <c r="E33" s="15"/>
      <c r="F33" s="41"/>
      <c r="G33" s="15"/>
      <c r="H33" s="15"/>
      <c r="I33" s="15"/>
      <c r="J33" s="15"/>
      <c r="K33" s="15"/>
      <c r="L33" s="15"/>
      <c r="M33" s="15"/>
      <c r="N33" s="104"/>
      <c r="S33" s="109"/>
      <c r="T33" s="109"/>
    </row>
    <row r="34" spans="1:21" s="18" customFormat="1" ht="12.75" x14ac:dyDescent="0.2">
      <c r="A34" s="31"/>
      <c r="B34" s="32"/>
      <c r="C34" s="32"/>
      <c r="D34" s="45" t="s">
        <v>23</v>
      </c>
      <c r="E34" s="46"/>
      <c r="F34" s="47"/>
      <c r="G34" s="46"/>
      <c r="H34" s="32"/>
      <c r="I34" s="46"/>
      <c r="J34" s="32"/>
      <c r="K34" s="46"/>
      <c r="L34" s="32"/>
      <c r="M34" s="125" t="s">
        <v>63</v>
      </c>
      <c r="N34" s="119"/>
      <c r="S34" s="102"/>
      <c r="T34" s="102"/>
    </row>
    <row r="35" spans="1:21" s="91" customFormat="1" ht="11.25" x14ac:dyDescent="0.2">
      <c r="A35" s="25"/>
      <c r="B35" s="26" t="s">
        <v>8</v>
      </c>
      <c r="C35" s="26"/>
      <c r="D35" s="26"/>
      <c r="E35" s="44"/>
      <c r="F35" s="35"/>
      <c r="G35" s="48"/>
      <c r="H35" s="26"/>
      <c r="I35" s="48"/>
      <c r="J35" s="26"/>
      <c r="K35" s="48"/>
      <c r="L35" s="26"/>
      <c r="M35" s="126"/>
      <c r="N35" s="116"/>
      <c r="S35" s="117"/>
      <c r="T35" s="117"/>
    </row>
    <row r="36" spans="1:21" s="91" customFormat="1" ht="11.25" x14ac:dyDescent="0.2">
      <c r="A36" s="25"/>
      <c r="B36" s="26" t="s">
        <v>24</v>
      </c>
      <c r="C36" s="26"/>
      <c r="D36" s="26"/>
      <c r="E36" s="44"/>
      <c r="F36" s="35"/>
      <c r="G36" s="48"/>
      <c r="H36" s="26"/>
      <c r="I36" s="48"/>
      <c r="J36" s="26"/>
      <c r="K36" s="48"/>
      <c r="L36" s="26"/>
      <c r="M36" s="127"/>
      <c r="N36" s="116"/>
      <c r="S36" s="117"/>
      <c r="T36" s="117"/>
    </row>
    <row r="37" spans="1:21" ht="3.75" customHeight="1" x14ac:dyDescent="0.25">
      <c r="A37" s="49"/>
      <c r="B37" s="50"/>
      <c r="C37" s="50"/>
      <c r="D37" s="50"/>
      <c r="E37" s="51"/>
      <c r="F37" s="52"/>
      <c r="G37" s="50"/>
      <c r="H37" s="50"/>
      <c r="I37" s="50"/>
      <c r="J37" s="148"/>
      <c r="K37" s="148"/>
      <c r="L37" s="148"/>
      <c r="M37" s="148"/>
      <c r="N37" s="149"/>
    </row>
    <row r="38" spans="1:21" ht="3.75" customHeight="1" x14ac:dyDescent="0.25">
      <c r="A38" s="25"/>
      <c r="B38" s="26"/>
      <c r="C38" s="26"/>
      <c r="D38" s="26"/>
      <c r="E38" s="26"/>
      <c r="F38" s="35"/>
      <c r="G38" s="26"/>
      <c r="H38" s="26"/>
      <c r="I38" s="26"/>
      <c r="J38" s="148"/>
      <c r="K38" s="148"/>
      <c r="L38" s="148"/>
      <c r="M38" s="148"/>
      <c r="N38" s="149"/>
    </row>
    <row r="39" spans="1:21" x14ac:dyDescent="0.25">
      <c r="A39" s="39"/>
      <c r="B39" s="40" t="s">
        <v>25</v>
      </c>
      <c r="C39" s="15"/>
      <c r="D39" s="15"/>
      <c r="E39" s="53"/>
      <c r="F39" s="41"/>
      <c r="G39" s="15"/>
      <c r="H39" s="15"/>
      <c r="I39" s="15"/>
      <c r="J39" s="148"/>
      <c r="K39" s="148"/>
      <c r="L39" s="148"/>
      <c r="M39" s="148"/>
      <c r="N39" s="149"/>
      <c r="R39" s="105"/>
      <c r="S39" s="128">
        <f>E29/40</f>
        <v>0.97499999999999998</v>
      </c>
      <c r="T39" s="128">
        <v>1</v>
      </c>
      <c r="U39" s="105"/>
    </row>
    <row r="40" spans="1:21" ht="3.75" customHeight="1" x14ac:dyDescent="0.25">
      <c r="A40" s="25"/>
      <c r="B40" s="26"/>
      <c r="C40" s="26"/>
      <c r="D40" s="26"/>
      <c r="E40" s="26"/>
      <c r="F40" s="35"/>
      <c r="G40" s="26"/>
      <c r="H40" s="26"/>
      <c r="I40" s="26"/>
      <c r="J40" s="148"/>
      <c r="K40" s="148"/>
      <c r="L40" s="148"/>
      <c r="M40" s="148"/>
      <c r="N40" s="149"/>
      <c r="R40" s="91"/>
      <c r="S40" s="128"/>
      <c r="T40" s="128"/>
      <c r="U40" s="91"/>
    </row>
    <row r="41" spans="1:21" x14ac:dyDescent="0.25">
      <c r="A41" s="25"/>
      <c r="B41" s="26" t="s">
        <v>26</v>
      </c>
      <c r="C41" s="26"/>
      <c r="D41" s="26"/>
      <c r="E41" s="54"/>
      <c r="F41" s="55" t="s">
        <v>27</v>
      </c>
      <c r="G41" s="54"/>
      <c r="H41" s="56" t="s">
        <v>27</v>
      </c>
      <c r="I41" s="54"/>
      <c r="J41" s="55" t="s">
        <v>27</v>
      </c>
      <c r="K41" s="54"/>
      <c r="L41" s="56" t="s">
        <v>27</v>
      </c>
      <c r="M41" s="131">
        <f>E29/39</f>
        <v>1</v>
      </c>
      <c r="N41" s="149"/>
      <c r="R41" s="91"/>
      <c r="S41" s="128"/>
      <c r="T41" s="128"/>
      <c r="U41" s="91"/>
    </row>
    <row r="42" spans="1:21" x14ac:dyDescent="0.25">
      <c r="A42" s="25"/>
      <c r="B42" s="57" t="s">
        <v>28</v>
      </c>
      <c r="C42" s="57"/>
      <c r="D42" s="58"/>
      <c r="E42" s="54"/>
      <c r="F42" s="55" t="s">
        <v>27</v>
      </c>
      <c r="G42" s="54"/>
      <c r="H42" s="55" t="s">
        <v>27</v>
      </c>
      <c r="I42" s="54"/>
      <c r="J42" s="55" t="s">
        <v>27</v>
      </c>
      <c r="K42" s="54"/>
      <c r="L42" s="55" t="s">
        <v>27</v>
      </c>
      <c r="M42" s="132"/>
      <c r="N42" s="149"/>
      <c r="R42" s="91"/>
      <c r="S42" s="129" t="s">
        <v>64</v>
      </c>
      <c r="T42" s="129"/>
      <c r="U42" s="91" t="s">
        <v>65</v>
      </c>
    </row>
    <row r="43" spans="1:21" x14ac:dyDescent="0.25">
      <c r="A43" s="25"/>
      <c r="B43" s="59" t="s">
        <v>29</v>
      </c>
      <c r="C43" s="59"/>
      <c r="D43" s="60"/>
      <c r="E43" s="54"/>
      <c r="F43" s="55" t="s">
        <v>27</v>
      </c>
      <c r="G43" s="54"/>
      <c r="H43" s="55" t="s">
        <v>27</v>
      </c>
      <c r="I43" s="54"/>
      <c r="J43" s="55" t="s">
        <v>27</v>
      </c>
      <c r="K43" s="54"/>
      <c r="L43" s="55" t="s">
        <v>27</v>
      </c>
      <c r="M43" s="132"/>
      <c r="N43" s="149"/>
      <c r="R43" s="91" t="s">
        <v>66</v>
      </c>
      <c r="S43" s="117">
        <f>(E41*E66+G41*G66+I41*I66+K41*K66)</f>
        <v>0</v>
      </c>
      <c r="T43" s="117">
        <f>S43/S39</f>
        <v>0</v>
      </c>
      <c r="U43" s="91"/>
    </row>
    <row r="44" spans="1:21" x14ac:dyDescent="0.25">
      <c r="A44" s="61"/>
      <c r="B44" s="62"/>
      <c r="C44" s="63"/>
      <c r="D44" s="62" t="s">
        <v>30</v>
      </c>
      <c r="E44" s="64">
        <f>SUM(E41:E43)</f>
        <v>0</v>
      </c>
      <c r="F44" s="65" t="s">
        <v>27</v>
      </c>
      <c r="G44" s="64">
        <f>SUM(G41:G43)</f>
        <v>0</v>
      </c>
      <c r="H44" s="66" t="s">
        <v>27</v>
      </c>
      <c r="I44" s="64">
        <f>SUM(I41:I43)</f>
        <v>0</v>
      </c>
      <c r="J44" s="65" t="s">
        <v>27</v>
      </c>
      <c r="K44" s="64">
        <f>SUM(K41:K43)</f>
        <v>0</v>
      </c>
      <c r="L44" s="84" t="s">
        <v>27</v>
      </c>
      <c r="M44" s="148"/>
      <c r="N44" s="149"/>
      <c r="R44" s="91" t="s">
        <v>67</v>
      </c>
      <c r="S44" s="117">
        <f>E70</f>
        <v>0</v>
      </c>
      <c r="T44" s="117">
        <f>S44/S39</f>
        <v>0</v>
      </c>
      <c r="U44" s="91"/>
    </row>
    <row r="45" spans="1:21" x14ac:dyDescent="0.25">
      <c r="A45" s="61"/>
      <c r="B45" s="62"/>
      <c r="C45" s="63"/>
      <c r="D45" s="62" t="s">
        <v>31</v>
      </c>
      <c r="E45" s="67"/>
      <c r="F45" s="65" t="s">
        <v>27</v>
      </c>
      <c r="G45" s="68"/>
      <c r="H45" s="65" t="s">
        <v>27</v>
      </c>
      <c r="I45" s="68"/>
      <c r="J45" s="65" t="s">
        <v>27</v>
      </c>
      <c r="K45" s="68"/>
      <c r="L45" s="84" t="s">
        <v>27</v>
      </c>
      <c r="M45" s="148"/>
      <c r="N45" s="149"/>
      <c r="R45" s="91"/>
      <c r="S45" s="117"/>
      <c r="T45" s="117"/>
      <c r="U45" s="91"/>
    </row>
    <row r="46" spans="1:21" ht="11.25" customHeight="1" x14ac:dyDescent="0.25">
      <c r="A46" s="25"/>
      <c r="B46" s="26"/>
      <c r="C46" s="26"/>
      <c r="D46" s="26"/>
      <c r="E46" s="69"/>
      <c r="F46" s="70"/>
      <c r="G46" s="71"/>
      <c r="H46" s="72"/>
      <c r="I46" s="71"/>
      <c r="J46" s="70"/>
      <c r="K46" s="71"/>
      <c r="L46" s="72"/>
      <c r="M46" s="148"/>
      <c r="N46" s="149"/>
      <c r="R46" s="91" t="s">
        <v>68</v>
      </c>
      <c r="S46" s="117">
        <f>S43+S44</f>
        <v>0</v>
      </c>
      <c r="T46" s="117">
        <f>T43+T44</f>
        <v>0</v>
      </c>
      <c r="U46" s="91"/>
    </row>
    <row r="47" spans="1:21" x14ac:dyDescent="0.25">
      <c r="A47" s="39"/>
      <c r="B47" s="40" t="s">
        <v>32</v>
      </c>
      <c r="C47" s="15"/>
      <c r="D47" s="15"/>
      <c r="E47" s="73"/>
      <c r="F47" s="74"/>
      <c r="G47" s="73"/>
      <c r="H47" s="75"/>
      <c r="I47" s="73"/>
      <c r="J47" s="74"/>
      <c r="K47" s="73"/>
      <c r="L47" s="75"/>
      <c r="M47" s="148"/>
      <c r="N47" s="149"/>
      <c r="R47" s="105" t="s">
        <v>69</v>
      </c>
      <c r="S47" s="109">
        <v>66150</v>
      </c>
      <c r="T47" s="109">
        <v>66150</v>
      </c>
      <c r="U47" s="117">
        <v>96600</v>
      </c>
    </row>
    <row r="48" spans="1:21" ht="3.75" customHeight="1" x14ac:dyDescent="0.25">
      <c r="A48" s="25"/>
      <c r="B48" s="26"/>
      <c r="C48" s="26"/>
      <c r="D48" s="26"/>
      <c r="E48" s="71"/>
      <c r="F48" s="70"/>
      <c r="G48" s="71"/>
      <c r="H48" s="72"/>
      <c r="I48" s="71"/>
      <c r="J48" s="70"/>
      <c r="K48" s="71"/>
      <c r="L48" s="72"/>
      <c r="M48" s="148"/>
      <c r="N48" s="149"/>
      <c r="R48" s="91"/>
      <c r="S48" s="117"/>
      <c r="T48" s="117"/>
      <c r="U48" s="91"/>
    </row>
    <row r="49" spans="1:21" s="91" customFormat="1" ht="15" customHeight="1" x14ac:dyDescent="0.2">
      <c r="A49" s="25"/>
      <c r="B49" s="26" t="s">
        <v>33</v>
      </c>
      <c r="C49" s="26"/>
      <c r="D49" s="26"/>
      <c r="E49" s="153">
        <f>IF(E29=0,0,IF(E41/E29*39&gt;S52,(S52/39*E29+E42+E43)*M49,E45*M49))</f>
        <v>0</v>
      </c>
      <c r="F49" s="154" t="s">
        <v>27</v>
      </c>
      <c r="G49" s="153">
        <f>IF(E29=0,0,IF(G41/E29*39&gt;S52,(S52/39*E29+G42+G43)*M49,G45*M49))</f>
        <v>0</v>
      </c>
      <c r="H49" s="155" t="s">
        <v>27</v>
      </c>
      <c r="I49" s="153">
        <f>IF(E29=0,0,IF(I41/E29*39&gt;S52,(S52/39*E29+I42+I43)*M49,I45*M49))</f>
        <v>0</v>
      </c>
      <c r="J49" s="156" t="s">
        <v>27</v>
      </c>
      <c r="K49" s="153">
        <f>IF(E29=0,0,IF(K41/E29*39&gt;S52,(S52/39*E29+K42+K43)*M49,K45*M49))</f>
        <v>0</v>
      </c>
      <c r="L49" s="86" t="s">
        <v>27</v>
      </c>
      <c r="M49" s="133">
        <v>1.2999999999999999E-2</v>
      </c>
      <c r="N49" s="116"/>
      <c r="R49" s="91" t="s">
        <v>70</v>
      </c>
      <c r="S49" s="117">
        <f>S46-S47</f>
        <v>-66150</v>
      </c>
      <c r="T49" s="117">
        <f>T46-T47</f>
        <v>-66150</v>
      </c>
    </row>
    <row r="50" spans="1:21" s="91" customFormat="1" ht="15" customHeight="1" x14ac:dyDescent="0.2">
      <c r="A50" s="25"/>
      <c r="B50" s="26" t="s">
        <v>34</v>
      </c>
      <c r="C50" s="26"/>
      <c r="D50" s="26"/>
      <c r="E50" s="153">
        <f>IF(E29=0,0,IF(E41/E29*39&gt;U52,(U52/39*E29+E42+E43)*M50,E45*M50))</f>
        <v>0</v>
      </c>
      <c r="F50" s="154" t="s">
        <v>27</v>
      </c>
      <c r="G50" s="153">
        <f>IF(E29=0,0,IF(G41/E29*39&gt;U52,(U52/39*E29+G42+G43)*M50,G45*M50))</f>
        <v>0</v>
      </c>
      <c r="H50" s="155" t="s">
        <v>27</v>
      </c>
      <c r="I50" s="153">
        <f>IF(E29=0,0,IF(I41/E29*39&gt;U52,(U52/39*E29+I42+I43)*M50,I45*M50))</f>
        <v>0</v>
      </c>
      <c r="J50" s="156" t="s">
        <v>27</v>
      </c>
      <c r="K50" s="153">
        <f>IF(E29=0,0,IF(K41/E29*39&gt;T52,(T52/39*E29+K42+K43)*M50,K45*M50))</f>
        <v>0</v>
      </c>
      <c r="L50" s="86" t="s">
        <v>27</v>
      </c>
      <c r="M50" s="133">
        <v>9.2999999999999999E-2</v>
      </c>
      <c r="N50" s="116"/>
      <c r="R50" s="91" t="s">
        <v>71</v>
      </c>
      <c r="S50" s="117">
        <f>S44-S49</f>
        <v>66150</v>
      </c>
      <c r="T50" s="117">
        <f>T44-T49</f>
        <v>66150</v>
      </c>
    </row>
    <row r="51" spans="1:21" s="91" customFormat="1" ht="15" customHeight="1" x14ac:dyDescent="0.2">
      <c r="A51" s="25"/>
      <c r="B51" s="26" t="s">
        <v>35</v>
      </c>
      <c r="C51" s="26"/>
      <c r="D51" s="26"/>
      <c r="E51" s="153">
        <f>IF(E29=0,0,IF(E41/E29*39&gt;U52,(U52/39*E29+E42+E43)*M51,E45*M51))</f>
        <v>0</v>
      </c>
      <c r="F51" s="154" t="s">
        <v>27</v>
      </c>
      <c r="G51" s="153">
        <f>IF(E29=0,0,IF(G41/E29*39&gt;U52,(U52/39*E29+G42+G43)*M51,G45*M51))</f>
        <v>0</v>
      </c>
      <c r="H51" s="155" t="s">
        <v>27</v>
      </c>
      <c r="I51" s="153">
        <f>IF(E29=0,0,IF(I41/E29*39&gt;U52,(U52/39*E29+I42+I43)*M51,I45*M51))</f>
        <v>0</v>
      </c>
      <c r="J51" s="156" t="s">
        <v>27</v>
      </c>
      <c r="K51" s="153">
        <f>IF(E29=0,0,IF(K41/E29*39&gt;T52,(T52/39*E29+K42+K43)*M51,K45*M51))</f>
        <v>0</v>
      </c>
      <c r="L51" s="86" t="s">
        <v>27</v>
      </c>
      <c r="M51" s="133">
        <v>1.2999999999999999E-2</v>
      </c>
      <c r="N51" s="116"/>
      <c r="R51" s="91" t="s">
        <v>72</v>
      </c>
      <c r="S51" s="130">
        <f>M71-M49-M52-M53</f>
        <v>0.106</v>
      </c>
      <c r="T51" s="130">
        <f>M71-M49-M52-M53</f>
        <v>0.106</v>
      </c>
    </row>
    <row r="52" spans="1:21" s="91" customFormat="1" ht="15" customHeight="1" x14ac:dyDescent="0.2">
      <c r="A52" s="25"/>
      <c r="B52" s="26" t="s">
        <v>36</v>
      </c>
      <c r="C52" s="26"/>
      <c r="D52" s="26"/>
      <c r="E52" s="153">
        <f>IF(E29=0,0,IF(E41/E29*39&gt;S52,(S52/39*E29+E42+E43)*M52,E45*M52))</f>
        <v>0</v>
      </c>
      <c r="F52" s="154" t="s">
        <v>27</v>
      </c>
      <c r="G52" s="153">
        <f>IF(E29=0,0,IF(G41/E29*39&gt;S52,(S52/39*E29+G42+G43)*M52,G45*M52))</f>
        <v>0</v>
      </c>
      <c r="H52" s="155" t="s">
        <v>27</v>
      </c>
      <c r="I52" s="153">
        <f>IF(E29=0,0,IF(I41/E29*39&gt;S52,(S52/39*E29+I42+I43)*M52,I45*M52))</f>
        <v>0</v>
      </c>
      <c r="J52" s="156" t="s">
        <v>27</v>
      </c>
      <c r="K52" s="153">
        <f>IF(E29=0,0,IF(K41/E29*39&gt;S52,(S52/39*E29+K42+K43)*M52,K45*M52))</f>
        <v>0</v>
      </c>
      <c r="L52" s="86" t="s">
        <v>27</v>
      </c>
      <c r="M52" s="133">
        <v>7.2999999999999995E-2</v>
      </c>
      <c r="N52" s="116"/>
      <c r="R52" s="91" t="s">
        <v>73</v>
      </c>
      <c r="S52" s="117">
        <v>5512.5</v>
      </c>
      <c r="T52" s="117">
        <v>5512.5</v>
      </c>
      <c r="U52" s="117">
        <v>8050</v>
      </c>
    </row>
    <row r="53" spans="1:21" s="91" customFormat="1" ht="15" customHeight="1" x14ac:dyDescent="0.2">
      <c r="A53" s="25"/>
      <c r="B53" s="76" t="s">
        <v>37</v>
      </c>
      <c r="C53" s="26"/>
      <c r="D53" s="26"/>
      <c r="E53" s="153">
        <f>IF(E29=0,0,IF(E41/E29*39&gt;S52,(S52/39*E29+E42+E43)*M53,E45*M53))</f>
        <v>0</v>
      </c>
      <c r="F53" s="154" t="s">
        <v>27</v>
      </c>
      <c r="G53" s="153">
        <f>IF(E29=0,0,IF(G41/E29*39&gt;S52,(S52/39*E29+G42+G43)*M53,G45*M53))</f>
        <v>0</v>
      </c>
      <c r="H53" s="155" t="s">
        <v>27</v>
      </c>
      <c r="I53" s="153">
        <f>IF(E29=0,0,IF(I41/E29*39&gt;S52,(S52/39*E29+I42+I43)*M53,I45*M53))</f>
        <v>0</v>
      </c>
      <c r="J53" s="156" t="s">
        <v>27</v>
      </c>
      <c r="K53" s="153">
        <f>IF(E29=0,0,IF(K41/E29*39&gt;S52,(S52/39*E29+K42+K43)*M53,K45*M53))</f>
        <v>0</v>
      </c>
      <c r="L53" s="86" t="s">
        <v>27</v>
      </c>
      <c r="M53" s="133"/>
      <c r="N53" s="116"/>
    </row>
    <row r="54" spans="1:21" s="91" customFormat="1" ht="15" customHeight="1" x14ac:dyDescent="0.2">
      <c r="A54" s="25"/>
      <c r="B54" s="63"/>
      <c r="C54" s="63"/>
      <c r="D54" s="62" t="s">
        <v>30</v>
      </c>
      <c r="E54" s="77">
        <f>SUM(E49:E53)</f>
        <v>0</v>
      </c>
      <c r="F54" s="55" t="s">
        <v>27</v>
      </c>
      <c r="G54" s="77">
        <f>SUM(G49:G53)</f>
        <v>0</v>
      </c>
      <c r="H54" s="56" t="s">
        <v>27</v>
      </c>
      <c r="I54" s="77">
        <f>SUM(I49:I53)</f>
        <v>0</v>
      </c>
      <c r="J54" s="86" t="s">
        <v>27</v>
      </c>
      <c r="K54" s="77">
        <f>SUM(K49:K53)</f>
        <v>0</v>
      </c>
      <c r="L54" s="86" t="s">
        <v>27</v>
      </c>
      <c r="M54" s="76"/>
      <c r="N54" s="116"/>
      <c r="S54" s="117"/>
      <c r="T54" s="117"/>
    </row>
    <row r="55" spans="1:21" s="91" customFormat="1" ht="15" customHeight="1" x14ac:dyDescent="0.2">
      <c r="A55" s="25"/>
      <c r="B55" s="40" t="s">
        <v>38</v>
      </c>
      <c r="C55" s="63"/>
      <c r="D55" s="62"/>
      <c r="E55" s="78"/>
      <c r="F55" s="79"/>
      <c r="G55" s="78"/>
      <c r="H55" s="80"/>
      <c r="I55" s="78"/>
      <c r="J55" s="134"/>
      <c r="K55" s="78"/>
      <c r="L55" s="134"/>
      <c r="M55" s="76"/>
      <c r="N55" s="116"/>
      <c r="S55" s="117"/>
      <c r="T55" s="117"/>
    </row>
    <row r="56" spans="1:21" s="91" customFormat="1" ht="15" customHeight="1" x14ac:dyDescent="0.2">
      <c r="A56" s="25"/>
      <c r="B56" s="26" t="s">
        <v>39</v>
      </c>
      <c r="C56" s="26"/>
      <c r="D56" s="26"/>
      <c r="E56" s="153">
        <f>(E44-E43)*M56</f>
        <v>0</v>
      </c>
      <c r="F56" s="154" t="s">
        <v>27</v>
      </c>
      <c r="G56" s="153">
        <f>(G44-G43)*M56</f>
        <v>0</v>
      </c>
      <c r="H56" s="155" t="s">
        <v>27</v>
      </c>
      <c r="I56" s="153">
        <f>(I44-I43)*M56</f>
        <v>0</v>
      </c>
      <c r="J56" s="156" t="s">
        <v>27</v>
      </c>
      <c r="K56" s="153">
        <f>(K44-K43)*M56</f>
        <v>0</v>
      </c>
      <c r="L56" s="86" t="s">
        <v>27</v>
      </c>
      <c r="M56" s="133"/>
      <c r="N56" s="116"/>
      <c r="S56" s="117"/>
      <c r="T56" s="117"/>
    </row>
    <row r="57" spans="1:21" s="91" customFormat="1" ht="15" customHeight="1" x14ac:dyDescent="0.2">
      <c r="A57" s="25"/>
      <c r="B57" s="59"/>
      <c r="C57" s="59"/>
      <c r="D57" s="60"/>
      <c r="E57" s="153">
        <f>$E$45*M57</f>
        <v>0</v>
      </c>
      <c r="F57" s="154" t="s">
        <v>27</v>
      </c>
      <c r="G57" s="153">
        <f>$G$45*M57</f>
        <v>0</v>
      </c>
      <c r="H57" s="155" t="s">
        <v>27</v>
      </c>
      <c r="I57" s="153">
        <f>$I$45*M57</f>
        <v>0</v>
      </c>
      <c r="J57" s="156" t="s">
        <v>27</v>
      </c>
      <c r="K57" s="153">
        <f>$K$45*M57</f>
        <v>0</v>
      </c>
      <c r="L57" s="86" t="s">
        <v>27</v>
      </c>
      <c r="M57" s="133"/>
      <c r="N57" s="116"/>
      <c r="S57" s="117"/>
      <c r="T57" s="117"/>
    </row>
    <row r="58" spans="1:21" s="91" customFormat="1" ht="15" customHeight="1" x14ac:dyDescent="0.2">
      <c r="A58" s="25"/>
      <c r="B58" s="63"/>
      <c r="C58" s="63"/>
      <c r="D58" s="62" t="s">
        <v>30</v>
      </c>
      <c r="E58" s="77">
        <f>SUM(E56:E57)</f>
        <v>0</v>
      </c>
      <c r="F58" s="55" t="s">
        <v>27</v>
      </c>
      <c r="G58" s="77">
        <f>SUM(G56:G57)</f>
        <v>0</v>
      </c>
      <c r="H58" s="56" t="s">
        <v>27</v>
      </c>
      <c r="I58" s="77">
        <f>SUM(I56:I57)</f>
        <v>0</v>
      </c>
      <c r="J58" s="86" t="s">
        <v>27</v>
      </c>
      <c r="K58" s="77">
        <f>SUM(K56:K57)</f>
        <v>0</v>
      </c>
      <c r="L58" s="86" t="s">
        <v>27</v>
      </c>
      <c r="M58" s="76"/>
      <c r="N58" s="116"/>
      <c r="S58" s="117"/>
      <c r="T58" s="117"/>
    </row>
    <row r="59" spans="1:21" s="91" customFormat="1" ht="15" customHeight="1" x14ac:dyDescent="0.2">
      <c r="A59" s="25"/>
      <c r="B59" s="40" t="s">
        <v>40</v>
      </c>
      <c r="C59" s="63"/>
      <c r="D59" s="62"/>
      <c r="E59" s="78"/>
      <c r="F59" s="79"/>
      <c r="G59" s="78"/>
      <c r="H59" s="80"/>
      <c r="I59" s="78"/>
      <c r="J59" s="134"/>
      <c r="K59" s="78"/>
      <c r="L59" s="134"/>
      <c r="M59" s="76"/>
      <c r="N59" s="116"/>
      <c r="S59" s="117"/>
      <c r="T59" s="117"/>
    </row>
    <row r="60" spans="1:21" s="91" customFormat="1" ht="15" customHeight="1" x14ac:dyDescent="0.2">
      <c r="A60" s="25"/>
      <c r="B60" s="81" t="s">
        <v>41</v>
      </c>
      <c r="C60" s="26"/>
      <c r="D60" s="26"/>
      <c r="E60" s="153">
        <f>$E$45*M60</f>
        <v>0</v>
      </c>
      <c r="F60" s="154" t="s">
        <v>27</v>
      </c>
      <c r="G60" s="153">
        <f>$G$45*M60</f>
        <v>0</v>
      </c>
      <c r="H60" s="155" t="s">
        <v>27</v>
      </c>
      <c r="I60" s="153">
        <f>$I$45*M60</f>
        <v>0</v>
      </c>
      <c r="J60" s="156" t="s">
        <v>27</v>
      </c>
      <c r="K60" s="153">
        <f>$K$45*M60</f>
        <v>0</v>
      </c>
      <c r="L60" s="86" t="s">
        <v>27</v>
      </c>
      <c r="M60" s="133"/>
      <c r="N60" s="116"/>
      <c r="S60" s="117"/>
      <c r="T60" s="117"/>
    </row>
    <row r="61" spans="1:21" s="91" customFormat="1" ht="15" customHeight="1" x14ac:dyDescent="0.2">
      <c r="A61" s="25"/>
      <c r="B61" s="26" t="s">
        <v>42</v>
      </c>
      <c r="C61" s="26"/>
      <c r="D61" s="26"/>
      <c r="E61" s="153">
        <f>$E$45*M61</f>
        <v>0</v>
      </c>
      <c r="F61" s="154" t="s">
        <v>27</v>
      </c>
      <c r="G61" s="153">
        <f>$G$45*M61</f>
        <v>0</v>
      </c>
      <c r="H61" s="155" t="s">
        <v>27</v>
      </c>
      <c r="I61" s="153">
        <f>$I$45*M61</f>
        <v>0</v>
      </c>
      <c r="J61" s="156" t="s">
        <v>27</v>
      </c>
      <c r="K61" s="153">
        <f>$K$45*M61</f>
        <v>0</v>
      </c>
      <c r="L61" s="86" t="s">
        <v>27</v>
      </c>
      <c r="M61" s="133"/>
      <c r="N61" s="116"/>
      <c r="S61" s="117"/>
      <c r="T61" s="117"/>
    </row>
    <row r="62" spans="1:21" s="91" customFormat="1" ht="15" customHeight="1" x14ac:dyDescent="0.2">
      <c r="A62" s="25"/>
      <c r="B62" s="26" t="s">
        <v>43</v>
      </c>
      <c r="C62" s="26"/>
      <c r="D62" s="26"/>
      <c r="E62" s="153">
        <f>$E$45*M62</f>
        <v>0</v>
      </c>
      <c r="F62" s="154" t="s">
        <v>27</v>
      </c>
      <c r="G62" s="153">
        <f>$G$45*M62</f>
        <v>0</v>
      </c>
      <c r="H62" s="155" t="s">
        <v>27</v>
      </c>
      <c r="I62" s="153">
        <f>$I$45*M62</f>
        <v>0</v>
      </c>
      <c r="J62" s="156" t="s">
        <v>27</v>
      </c>
      <c r="K62" s="153">
        <f>$K$45*M62</f>
        <v>0</v>
      </c>
      <c r="L62" s="86" t="s">
        <v>27</v>
      </c>
      <c r="M62" s="133">
        <v>5.9999999999999995E-4</v>
      </c>
      <c r="N62" s="116"/>
      <c r="S62" s="117"/>
      <c r="T62" s="117"/>
    </row>
    <row r="63" spans="1:21" s="91" customFormat="1" ht="15" customHeight="1" x14ac:dyDescent="0.2">
      <c r="A63" s="25"/>
      <c r="B63" s="63"/>
      <c r="C63" s="63"/>
      <c r="D63" s="62" t="s">
        <v>30</v>
      </c>
      <c r="E63" s="77">
        <f>SUM(E60:E62)</f>
        <v>0</v>
      </c>
      <c r="F63" s="55" t="s">
        <v>27</v>
      </c>
      <c r="G63" s="77">
        <f>SUM(G60:G62)</f>
        <v>0</v>
      </c>
      <c r="H63" s="55" t="s">
        <v>27</v>
      </c>
      <c r="I63" s="77">
        <f>SUM(I60:I62)</f>
        <v>0</v>
      </c>
      <c r="J63" s="55" t="s">
        <v>27</v>
      </c>
      <c r="K63" s="77">
        <f>SUM(K60:K62)</f>
        <v>0</v>
      </c>
      <c r="L63" s="55" t="s">
        <v>27</v>
      </c>
      <c r="M63" s="76"/>
      <c r="N63" s="116"/>
      <c r="S63" s="117"/>
      <c r="T63" s="117"/>
    </row>
    <row r="64" spans="1:21" s="137" customFormat="1" ht="15" customHeight="1" x14ac:dyDescent="0.2">
      <c r="A64" s="61"/>
      <c r="B64" s="63" t="s">
        <v>44</v>
      </c>
      <c r="C64" s="63"/>
      <c r="D64" s="63"/>
      <c r="E64" s="64">
        <f>E44+E54+E58+E63</f>
        <v>0</v>
      </c>
      <c r="F64" s="65" t="s">
        <v>27</v>
      </c>
      <c r="G64" s="64">
        <f>G44+G54+G58+G63</f>
        <v>0</v>
      </c>
      <c r="H64" s="66" t="s">
        <v>27</v>
      </c>
      <c r="I64" s="64">
        <f>I44+I54+I58+I63</f>
        <v>0</v>
      </c>
      <c r="J64" s="65" t="s">
        <v>27</v>
      </c>
      <c r="K64" s="64">
        <f>K44+K54+K58+K63</f>
        <v>0</v>
      </c>
      <c r="L64" s="135" t="s">
        <v>27</v>
      </c>
      <c r="M64" s="63"/>
      <c r="N64" s="136"/>
      <c r="R64" s="91"/>
      <c r="S64" s="117"/>
      <c r="T64" s="117"/>
      <c r="U64" s="91"/>
    </row>
    <row r="65" spans="1:21" s="91" customFormat="1" ht="15" customHeight="1" x14ac:dyDescent="0.2">
      <c r="A65" s="25"/>
      <c r="B65" s="40" t="s">
        <v>45</v>
      </c>
      <c r="C65" s="26"/>
      <c r="D65" s="26"/>
      <c r="E65" s="78"/>
      <c r="F65" s="70"/>
      <c r="G65" s="82"/>
      <c r="H65" s="72"/>
      <c r="I65" s="82"/>
      <c r="J65" s="138"/>
      <c r="K65" s="82"/>
      <c r="L65" s="138"/>
      <c r="M65" s="26"/>
      <c r="N65" s="116"/>
      <c r="R65" s="137"/>
      <c r="S65" s="139"/>
      <c r="T65" s="139"/>
      <c r="U65" s="137"/>
    </row>
    <row r="66" spans="1:21" s="91" customFormat="1" ht="15" customHeight="1" x14ac:dyDescent="0.2">
      <c r="A66" s="25"/>
      <c r="B66" s="26" t="s">
        <v>46</v>
      </c>
      <c r="C66" s="26"/>
      <c r="D66" s="26"/>
      <c r="E66" s="83">
        <v>12</v>
      </c>
      <c r="F66" s="70"/>
      <c r="G66" s="83"/>
      <c r="H66" s="72"/>
      <c r="I66" s="83"/>
      <c r="J66" s="140"/>
      <c r="K66" s="83"/>
      <c r="L66" s="140"/>
      <c r="M66" s="26"/>
      <c r="N66" s="116"/>
      <c r="S66" s="117"/>
      <c r="T66" s="117"/>
    </row>
    <row r="67" spans="1:21" s="91" customFormat="1" ht="15" customHeight="1" x14ac:dyDescent="0.2">
      <c r="A67" s="25"/>
      <c r="B67" s="26" t="s">
        <v>47</v>
      </c>
      <c r="C67" s="26"/>
      <c r="D67" s="26"/>
      <c r="E67" s="64">
        <f>E64*E66</f>
        <v>0</v>
      </c>
      <c r="F67" s="84" t="s">
        <v>27</v>
      </c>
      <c r="G67" s="64">
        <f>G64*G66</f>
        <v>0</v>
      </c>
      <c r="H67" s="84" t="s">
        <v>27</v>
      </c>
      <c r="I67" s="64">
        <f>I64*I66</f>
        <v>0</v>
      </c>
      <c r="J67" s="84" t="s">
        <v>27</v>
      </c>
      <c r="K67" s="64">
        <f>K64*K66</f>
        <v>0</v>
      </c>
      <c r="L67" s="84" t="s">
        <v>27</v>
      </c>
      <c r="M67" s="26"/>
      <c r="N67" s="116"/>
      <c r="S67" s="117"/>
      <c r="T67" s="117"/>
    </row>
    <row r="68" spans="1:21" s="91" customFormat="1" ht="5.25" customHeight="1" x14ac:dyDescent="0.2">
      <c r="A68" s="25"/>
      <c r="B68" s="26"/>
      <c r="C68" s="26"/>
      <c r="D68" s="26"/>
      <c r="E68" s="85"/>
      <c r="F68" s="35"/>
      <c r="G68" s="26"/>
      <c r="H68" s="26"/>
      <c r="I68" s="26"/>
      <c r="J68" s="26"/>
      <c r="K68" s="26"/>
      <c r="L68" s="26"/>
      <c r="M68" s="26"/>
      <c r="N68" s="116"/>
      <c r="S68" s="117"/>
      <c r="T68" s="117"/>
    </row>
    <row r="69" spans="1:21" s="137" customFormat="1" ht="12.75" customHeight="1" x14ac:dyDescent="0.2">
      <c r="A69" s="61"/>
      <c r="B69" s="63" t="s">
        <v>48</v>
      </c>
      <c r="C69" s="63"/>
      <c r="D69" s="63"/>
      <c r="E69" s="64">
        <f>E67+G67+I67+K67</f>
        <v>0</v>
      </c>
      <c r="F69" s="86" t="s">
        <v>27</v>
      </c>
      <c r="G69" s="63"/>
      <c r="H69" s="63"/>
      <c r="I69" s="63"/>
      <c r="J69" s="63"/>
      <c r="K69" s="63"/>
      <c r="L69" s="63"/>
      <c r="M69" s="84" t="s">
        <v>74</v>
      </c>
      <c r="N69" s="136"/>
      <c r="R69" s="91"/>
      <c r="S69" s="117"/>
      <c r="T69" s="117"/>
      <c r="U69" s="91"/>
    </row>
    <row r="70" spans="1:21" s="137" customFormat="1" ht="12.75" customHeight="1" x14ac:dyDescent="0.2">
      <c r="A70" s="61"/>
      <c r="B70" s="87" t="s">
        <v>49</v>
      </c>
      <c r="C70" s="87"/>
      <c r="D70" s="88"/>
      <c r="E70" s="54"/>
      <c r="F70" s="86" t="s">
        <v>27</v>
      </c>
      <c r="G70" s="63"/>
      <c r="H70" s="63"/>
      <c r="I70" s="63"/>
      <c r="J70" s="63"/>
      <c r="K70" s="63"/>
      <c r="L70" s="63"/>
      <c r="M70" s="133"/>
      <c r="N70" s="136"/>
      <c r="S70" s="139"/>
      <c r="T70" s="139"/>
    </row>
    <row r="71" spans="1:21" s="137" customFormat="1" ht="12.75" customHeight="1" x14ac:dyDescent="0.2">
      <c r="A71" s="61"/>
      <c r="B71" s="87" t="s">
        <v>50</v>
      </c>
      <c r="C71" s="87"/>
      <c r="D71" s="88"/>
      <c r="E71" s="77">
        <f>IF(T43&gt;T47,S44*S51,IF(T43+T44&gt;T47,T50*M71+T49*S51,S44*M71))</f>
        <v>0</v>
      </c>
      <c r="F71" s="86" t="s">
        <v>27</v>
      </c>
      <c r="G71" s="63"/>
      <c r="H71" s="63"/>
      <c r="I71" s="63"/>
      <c r="J71" s="63"/>
      <c r="K71" s="63"/>
      <c r="L71" s="63"/>
      <c r="M71" s="141">
        <f>SUM(M49:M53)</f>
        <v>0.192</v>
      </c>
      <c r="N71" s="136"/>
      <c r="S71" s="139"/>
      <c r="T71" s="139"/>
    </row>
    <row r="72" spans="1:21" s="91" customFormat="1" ht="12.75" customHeight="1" x14ac:dyDescent="0.2">
      <c r="A72" s="25"/>
      <c r="B72" s="87" t="s">
        <v>51</v>
      </c>
      <c r="C72" s="87"/>
      <c r="D72" s="88"/>
      <c r="E72" s="77">
        <f>$E$70*M72</f>
        <v>0</v>
      </c>
      <c r="F72" s="86" t="s">
        <v>27</v>
      </c>
      <c r="G72" s="89"/>
      <c r="H72" s="26"/>
      <c r="I72" s="26"/>
      <c r="J72" s="26"/>
      <c r="K72" s="26"/>
      <c r="L72" s="26"/>
      <c r="M72" s="141">
        <f>SUM(M56:M57)</f>
        <v>0</v>
      </c>
      <c r="N72" s="116"/>
      <c r="R72" s="137"/>
      <c r="S72" s="139"/>
      <c r="T72" s="139"/>
      <c r="U72" s="137"/>
    </row>
    <row r="73" spans="1:21" s="91" customFormat="1" ht="12.75" customHeight="1" x14ac:dyDescent="0.2">
      <c r="A73" s="25"/>
      <c r="B73" s="87" t="s">
        <v>52</v>
      </c>
      <c r="C73" s="87"/>
      <c r="D73" s="88"/>
      <c r="E73" s="77">
        <f>$E$70*M73</f>
        <v>0</v>
      </c>
      <c r="F73" s="86" t="s">
        <v>27</v>
      </c>
      <c r="G73" s="26"/>
      <c r="H73" s="26"/>
      <c r="I73" s="26"/>
      <c r="J73" s="26"/>
      <c r="K73" s="26"/>
      <c r="L73" s="26"/>
      <c r="M73" s="141">
        <f>M60+M62</f>
        <v>5.9999999999999995E-4</v>
      </c>
      <c r="N73" s="116"/>
      <c r="S73" s="117"/>
      <c r="T73" s="117"/>
    </row>
    <row r="74" spans="1:21" s="91" customFormat="1" ht="12.75" hidden="1" customHeight="1" x14ac:dyDescent="0.2">
      <c r="A74" s="25"/>
      <c r="B74" s="87"/>
      <c r="C74" s="87"/>
      <c r="D74" s="88"/>
      <c r="E74" s="90">
        <f>$E$70*M74</f>
        <v>0</v>
      </c>
      <c r="F74" s="86" t="s">
        <v>27</v>
      </c>
      <c r="G74" s="26"/>
      <c r="H74" s="26"/>
      <c r="I74" s="26"/>
      <c r="J74" s="26"/>
      <c r="K74" s="26"/>
      <c r="L74" s="26"/>
      <c r="M74" s="142"/>
      <c r="N74" s="116"/>
      <c r="S74" s="117"/>
      <c r="T74" s="117"/>
    </row>
    <row r="75" spans="1:21" s="91" customFormat="1" ht="12.75" hidden="1" customHeight="1" x14ac:dyDescent="0.2">
      <c r="A75" s="25"/>
      <c r="B75" s="87"/>
      <c r="C75" s="87"/>
      <c r="D75" s="88"/>
      <c r="E75" s="90">
        <f>$E$70*M75</f>
        <v>0</v>
      </c>
      <c r="F75" s="86" t="s">
        <v>27</v>
      </c>
      <c r="G75" s="26"/>
      <c r="H75" s="26"/>
      <c r="I75" s="26"/>
      <c r="J75" s="26"/>
      <c r="K75" s="26"/>
      <c r="L75" s="26"/>
      <c r="M75" s="142"/>
      <c r="N75" s="116"/>
      <c r="S75" s="117"/>
      <c r="T75" s="117"/>
    </row>
    <row r="76" spans="1:21" s="91" customFormat="1" ht="12.75" customHeight="1" x14ac:dyDescent="0.2">
      <c r="A76" s="25"/>
      <c r="B76" s="87" t="s">
        <v>53</v>
      </c>
      <c r="C76" s="87"/>
      <c r="D76" s="88"/>
      <c r="E76" s="77">
        <f>(E45*E66+G45*G66+I45*I66+K45*K66+E70)*H76*J76/1000</f>
        <v>0</v>
      </c>
      <c r="F76" s="86" t="s">
        <v>27</v>
      </c>
      <c r="G76" s="26" t="s">
        <v>54</v>
      </c>
      <c r="H76" s="92"/>
      <c r="I76" s="26" t="s">
        <v>55</v>
      </c>
      <c r="J76" s="92"/>
      <c r="K76" s="26"/>
      <c r="L76" s="26"/>
      <c r="M76" s="143"/>
      <c r="N76" s="116"/>
      <c r="S76" s="117"/>
      <c r="T76" s="117"/>
    </row>
    <row r="77" spans="1:21" s="91" customFormat="1" ht="12.75" customHeight="1" x14ac:dyDescent="0.2">
      <c r="A77" s="25"/>
      <c r="B77" s="57" t="s">
        <v>56</v>
      </c>
      <c r="C77" s="57"/>
      <c r="D77" s="58"/>
      <c r="E77" s="77">
        <f>(E45*E66+G45*G66+I45*I66+K45*K66+E70)*J77/1000</f>
        <v>0</v>
      </c>
      <c r="F77" s="86" t="s">
        <v>27</v>
      </c>
      <c r="G77" s="26"/>
      <c r="H77" s="26"/>
      <c r="I77" s="26" t="s">
        <v>55</v>
      </c>
      <c r="J77" s="92"/>
      <c r="K77" s="26"/>
      <c r="L77" s="26"/>
      <c r="M77" s="143"/>
      <c r="N77" s="116"/>
      <c r="S77" s="117"/>
      <c r="T77" s="117"/>
    </row>
    <row r="78" spans="1:21" s="91" customFormat="1" ht="12.75" customHeight="1" x14ac:dyDescent="0.2">
      <c r="A78" s="25"/>
      <c r="B78" s="59"/>
      <c r="C78" s="59"/>
      <c r="D78" s="60"/>
      <c r="E78" s="54"/>
      <c r="F78" s="86" t="s">
        <v>27</v>
      </c>
      <c r="G78" s="26"/>
      <c r="H78" s="26"/>
      <c r="I78" s="26"/>
      <c r="J78" s="144"/>
      <c r="K78" s="26"/>
      <c r="L78" s="26"/>
      <c r="M78" s="143"/>
      <c r="N78" s="116"/>
      <c r="S78" s="117"/>
      <c r="T78" s="117"/>
    </row>
    <row r="79" spans="1:21" s="26" customFormat="1" ht="5.25" customHeight="1" thickBot="1" x14ac:dyDescent="0.25">
      <c r="A79" s="25"/>
      <c r="E79" s="85"/>
      <c r="F79" s="35"/>
      <c r="N79" s="116"/>
      <c r="R79" s="91"/>
      <c r="S79" s="117"/>
      <c r="T79" s="117"/>
      <c r="U79" s="91"/>
    </row>
    <row r="80" spans="1:21" s="91" customFormat="1" ht="12.75" customHeight="1" thickBot="1" x14ac:dyDescent="0.25">
      <c r="A80" s="25"/>
      <c r="B80" s="34" t="s">
        <v>57</v>
      </c>
      <c r="C80" s="26"/>
      <c r="D80" s="26"/>
      <c r="E80" s="93">
        <f>SUM(E69:E78)</f>
        <v>0</v>
      </c>
      <c r="F80" s="94" t="s">
        <v>27</v>
      </c>
      <c r="G80" s="95" t="s">
        <v>58</v>
      </c>
      <c r="H80" s="95" t="s">
        <v>59</v>
      </c>
      <c r="I80" s="96">
        <f>E44*E66+G44*G66+I44*I66+K44*K66+E70+E78</f>
        <v>0</v>
      </c>
      <c r="J80" s="145" t="s">
        <v>75</v>
      </c>
      <c r="K80" s="96">
        <f>(E54+E58+E63)*E66+(G54+G58+G63)*G66+(I54+I58+I63)*I66+(K54+K58+K63)*K66+E71+E72+E73</f>
        <v>0</v>
      </c>
      <c r="L80" s="146" t="s">
        <v>76</v>
      </c>
      <c r="M80" s="96">
        <f>E76+E77</f>
        <v>0</v>
      </c>
      <c r="N80" s="116"/>
      <c r="R80" s="26"/>
      <c r="S80" s="85"/>
      <c r="T80" s="85"/>
      <c r="U80" s="26"/>
    </row>
    <row r="81" spans="1:20" s="91" customFormat="1" ht="4.5" customHeight="1" thickBot="1" x14ac:dyDescent="0.25">
      <c r="A81" s="97"/>
      <c r="B81" s="98"/>
      <c r="C81" s="98"/>
      <c r="D81" s="98"/>
      <c r="E81" s="98"/>
      <c r="F81" s="99"/>
      <c r="G81" s="98"/>
      <c r="H81" s="98"/>
      <c r="I81" s="98"/>
      <c r="J81" s="98"/>
      <c r="K81" s="98"/>
      <c r="L81" s="98"/>
      <c r="M81" s="98"/>
      <c r="N81" s="147"/>
      <c r="S81" s="117"/>
      <c r="T81" s="117"/>
    </row>
    <row r="82" spans="1:20" x14ac:dyDescent="0.25">
      <c r="A82" s="91"/>
      <c r="B82" s="91"/>
      <c r="C82" s="91"/>
      <c r="D82" s="91"/>
      <c r="E82" s="91"/>
      <c r="F82" s="100"/>
      <c r="G82" s="91"/>
      <c r="H82" s="91"/>
      <c r="I82" s="91"/>
    </row>
    <row r="83" spans="1:20" x14ac:dyDescent="0.25">
      <c r="A83" s="91"/>
      <c r="B83" s="91"/>
      <c r="C83" s="91"/>
      <c r="D83" s="91"/>
      <c r="E83" s="91"/>
      <c r="F83" s="100"/>
      <c r="G83" s="91"/>
      <c r="H83" s="91"/>
      <c r="I83" s="91"/>
    </row>
    <row r="84" spans="1:20" x14ac:dyDescent="0.25">
      <c r="A84" s="91"/>
      <c r="B84" s="91"/>
      <c r="C84" s="91"/>
      <c r="D84" s="91"/>
      <c r="E84" s="91"/>
      <c r="F84" s="100"/>
      <c r="G84" s="91"/>
      <c r="H84" s="91"/>
      <c r="I84" s="91"/>
    </row>
    <row r="85" spans="1:20" x14ac:dyDescent="0.25">
      <c r="A85" s="91"/>
      <c r="B85" s="91"/>
      <c r="C85" s="91"/>
      <c r="D85" s="91"/>
      <c r="E85" s="91"/>
      <c r="F85" s="100"/>
      <c r="G85" s="91"/>
      <c r="H85" s="91"/>
      <c r="I85" s="91"/>
    </row>
    <row r="86" spans="1:20" x14ac:dyDescent="0.25">
      <c r="A86" s="91"/>
      <c r="B86" s="91"/>
      <c r="C86" s="91"/>
      <c r="D86" s="91"/>
      <c r="E86" s="91"/>
      <c r="F86" s="100"/>
      <c r="G86" s="91"/>
      <c r="H86" s="91"/>
      <c r="I86" s="91"/>
    </row>
    <row r="87" spans="1:20" x14ac:dyDescent="0.25">
      <c r="A87" s="91"/>
      <c r="B87" s="91"/>
      <c r="C87" s="91"/>
      <c r="D87" s="91"/>
      <c r="E87" s="91"/>
      <c r="F87" s="100"/>
      <c r="G87" s="91"/>
      <c r="H87" s="91"/>
      <c r="I87" s="91"/>
    </row>
  </sheetData>
  <sheetProtection password="91DE" sheet="1" objects="1" scenarios="1"/>
  <mergeCells count="26">
    <mergeCell ref="B78:D78"/>
    <mergeCell ref="B72:D72"/>
    <mergeCell ref="B73:D73"/>
    <mergeCell ref="B74:D74"/>
    <mergeCell ref="B75:D75"/>
    <mergeCell ref="B76:D76"/>
    <mergeCell ref="B77:D77"/>
    <mergeCell ref="B42:D42"/>
    <mergeCell ref="S42:T42"/>
    <mergeCell ref="B43:D43"/>
    <mergeCell ref="B57:D57"/>
    <mergeCell ref="B70:D70"/>
    <mergeCell ref="B71:D71"/>
    <mergeCell ref="I16:J16"/>
    <mergeCell ref="E18:M18"/>
    <mergeCell ref="L23:M23"/>
    <mergeCell ref="M34:M36"/>
    <mergeCell ref="S39:S41"/>
    <mergeCell ref="T39:T41"/>
    <mergeCell ref="A3:B3"/>
    <mergeCell ref="C3:F3"/>
    <mergeCell ref="H3:M3"/>
    <mergeCell ref="D5:M5"/>
    <mergeCell ref="D7:M7"/>
    <mergeCell ref="E12:G12"/>
    <mergeCell ref="I12:J12"/>
  </mergeCells>
  <pageMargins left="0.7" right="0.7" top="0.78740157499999996" bottom="0.78740157499999996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1D190-AA14-4F68-BF7D-E85E9C3D4A41}">
  <dimension ref="A1:X87"/>
  <sheetViews>
    <sheetView workbookViewId="0">
      <selection activeCell="C3" sqref="C3:F3"/>
    </sheetView>
  </sheetViews>
  <sheetFormatPr baseColWidth="10" defaultRowHeight="15" x14ac:dyDescent="0.25"/>
  <cols>
    <col min="1" max="1" width="2.28515625" style="18" customWidth="1"/>
    <col min="2" max="2" width="3.7109375" style="18" customWidth="1"/>
    <col min="3" max="3" width="9.140625" style="18" customWidth="1"/>
    <col min="4" max="4" width="18.7109375" style="18" customWidth="1"/>
    <col min="5" max="5" width="10.7109375" style="18" customWidth="1"/>
    <col min="6" max="6" width="4.28515625" style="19" customWidth="1"/>
    <col min="7" max="7" width="10.7109375" style="18" customWidth="1"/>
    <col min="8" max="8" width="5.140625" style="18" customWidth="1"/>
    <col min="9" max="9" width="10.140625" style="18" customWidth="1"/>
    <col min="10" max="10" width="5.140625" customWidth="1"/>
    <col min="12" max="12" width="5.140625" customWidth="1"/>
    <col min="14" max="14" width="1.42578125" customWidth="1"/>
    <col min="15" max="15" width="6" customWidth="1"/>
    <col min="17" max="21" width="0" hidden="1" customWidth="1"/>
  </cols>
  <sheetData>
    <row r="1" spans="1:24" s="18" customFormat="1" ht="12.75" x14ac:dyDescent="0.2">
      <c r="A1" s="1"/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101"/>
      <c r="S1" s="102"/>
      <c r="T1" s="102"/>
    </row>
    <row r="2" spans="1:24" s="18" customFormat="1" ht="12.75" x14ac:dyDescent="0.2">
      <c r="A2" s="4"/>
      <c r="B2" s="5" t="s">
        <v>1</v>
      </c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103"/>
      <c r="S2" s="102"/>
      <c r="T2" s="102"/>
    </row>
    <row r="3" spans="1:24" s="105" customFormat="1" ht="18" customHeight="1" x14ac:dyDescent="0.2">
      <c r="A3" s="7" t="s">
        <v>2</v>
      </c>
      <c r="B3" s="8"/>
      <c r="C3" s="9"/>
      <c r="D3" s="10"/>
      <c r="E3" s="10"/>
      <c r="F3" s="11"/>
      <c r="G3" s="12" t="s">
        <v>3</v>
      </c>
      <c r="H3" s="9"/>
      <c r="I3" s="10"/>
      <c r="J3" s="10"/>
      <c r="K3" s="10"/>
      <c r="L3" s="10"/>
      <c r="M3" s="11"/>
      <c r="N3" s="104"/>
      <c r="P3" s="106" t="s">
        <v>60</v>
      </c>
      <c r="Q3" s="106"/>
      <c r="R3" s="106"/>
      <c r="S3" s="107"/>
      <c r="T3" s="107"/>
      <c r="U3" s="106"/>
      <c r="V3" s="106"/>
      <c r="W3" s="106"/>
      <c r="X3" s="106"/>
    </row>
    <row r="4" spans="1:24" s="105" customFormat="1" ht="5.25" customHeight="1" x14ac:dyDescent="0.2">
      <c r="A4" s="13"/>
      <c r="B4" s="14"/>
      <c r="C4" s="15"/>
      <c r="D4" s="15"/>
      <c r="E4" s="12"/>
      <c r="F4" s="14"/>
      <c r="G4" s="14"/>
      <c r="H4" s="12"/>
      <c r="I4" s="12"/>
      <c r="J4" s="108"/>
      <c r="K4" s="12"/>
      <c r="L4" s="108"/>
      <c r="M4" s="108"/>
      <c r="N4" s="104"/>
      <c r="S4" s="109"/>
      <c r="T4" s="109"/>
    </row>
    <row r="5" spans="1:24" s="105" customFormat="1" ht="18" customHeight="1" x14ac:dyDescent="0.2">
      <c r="A5" s="13" t="s">
        <v>4</v>
      </c>
      <c r="B5" s="14"/>
      <c r="C5" s="15"/>
      <c r="D5" s="9"/>
      <c r="E5" s="10"/>
      <c r="F5" s="10"/>
      <c r="G5" s="10"/>
      <c r="H5" s="10"/>
      <c r="I5" s="10"/>
      <c r="J5" s="10"/>
      <c r="K5" s="10"/>
      <c r="L5" s="10"/>
      <c r="M5" s="11"/>
      <c r="N5" s="104"/>
      <c r="S5" s="109"/>
      <c r="T5" s="109"/>
    </row>
    <row r="6" spans="1:24" s="105" customFormat="1" ht="5.25" customHeight="1" x14ac:dyDescent="0.2">
      <c r="A6" s="13"/>
      <c r="B6" s="14"/>
      <c r="C6" s="15"/>
      <c r="D6" s="15"/>
      <c r="E6" s="12"/>
      <c r="F6" s="14"/>
      <c r="G6" s="14"/>
      <c r="H6" s="12"/>
      <c r="I6" s="12"/>
      <c r="J6" s="108"/>
      <c r="K6" s="12"/>
      <c r="L6" s="108"/>
      <c r="M6" s="108"/>
      <c r="N6" s="104"/>
      <c r="S6" s="109"/>
      <c r="T6" s="109"/>
    </row>
    <row r="7" spans="1:24" s="105" customFormat="1" ht="18" customHeight="1" x14ac:dyDescent="0.2">
      <c r="A7" s="13" t="s">
        <v>5</v>
      </c>
      <c r="B7" s="14"/>
      <c r="C7" s="15"/>
      <c r="D7" s="9"/>
      <c r="E7" s="10"/>
      <c r="F7" s="10"/>
      <c r="G7" s="10"/>
      <c r="H7" s="10"/>
      <c r="I7" s="10"/>
      <c r="J7" s="10"/>
      <c r="K7" s="10"/>
      <c r="L7" s="10"/>
      <c r="M7" s="11"/>
      <c r="N7" s="104"/>
      <c r="P7" s="110" t="s">
        <v>61</v>
      </c>
      <c r="S7" s="109"/>
      <c r="T7" s="109"/>
      <c r="V7" s="110"/>
      <c r="W7" s="110"/>
      <c r="X7" s="110"/>
    </row>
    <row r="8" spans="1:24" s="105" customFormat="1" ht="5.25" customHeight="1" thickBot="1" x14ac:dyDescent="0.2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11"/>
      <c r="S8" s="109"/>
      <c r="T8" s="109"/>
    </row>
    <row r="9" spans="1:24" s="18" customFormat="1" ht="13.5" thickBot="1" x14ac:dyDescent="0.25">
      <c r="F9" s="19"/>
      <c r="S9" s="102"/>
      <c r="T9" s="102"/>
    </row>
    <row r="10" spans="1:24" s="32" customFormat="1" ht="12.75" x14ac:dyDescent="0.2">
      <c r="A10" s="1"/>
      <c r="B10" s="20" t="s">
        <v>6</v>
      </c>
      <c r="C10" s="2"/>
      <c r="D10" s="3"/>
      <c r="E10" s="3"/>
      <c r="F10" s="21"/>
      <c r="G10" s="3"/>
      <c r="H10" s="3"/>
      <c r="I10" s="3"/>
      <c r="J10" s="3"/>
      <c r="K10" s="3"/>
      <c r="L10" s="3"/>
      <c r="M10" s="3"/>
      <c r="N10" s="101"/>
      <c r="P10" s="150" t="s">
        <v>61</v>
      </c>
      <c r="Q10" s="151"/>
      <c r="R10" s="151"/>
      <c r="S10" s="152"/>
      <c r="T10" s="152"/>
      <c r="U10" s="151"/>
      <c r="V10" s="151"/>
      <c r="W10" s="151"/>
      <c r="X10" s="151"/>
    </row>
    <row r="11" spans="1:24" s="18" customFormat="1" ht="12.75" x14ac:dyDescent="0.2">
      <c r="A11" s="4"/>
      <c r="B11" s="22" t="s">
        <v>7</v>
      </c>
      <c r="C11" s="5"/>
      <c r="D11" s="6"/>
      <c r="E11" s="6"/>
      <c r="F11" s="23"/>
      <c r="G11" s="6"/>
      <c r="H11" s="6"/>
      <c r="I11" s="24"/>
      <c r="J11" s="112"/>
      <c r="K11" s="24"/>
      <c r="L11" s="112"/>
      <c r="M11" s="112"/>
      <c r="N11" s="103"/>
      <c r="S11" s="102"/>
      <c r="T11" s="102"/>
    </row>
    <row r="12" spans="1:24" s="91" customFormat="1" ht="13.5" customHeight="1" x14ac:dyDescent="0.2">
      <c r="A12" s="25"/>
      <c r="B12" s="26"/>
      <c r="C12" s="26"/>
      <c r="D12" s="26"/>
      <c r="E12" s="27" t="s">
        <v>8</v>
      </c>
      <c r="F12" s="27"/>
      <c r="G12" s="27"/>
      <c r="H12" s="26"/>
      <c r="I12" s="113"/>
      <c r="J12" s="113"/>
      <c r="K12" s="114"/>
      <c r="L12" s="115"/>
      <c r="M12" s="115"/>
      <c r="N12" s="116"/>
      <c r="S12" s="117"/>
      <c r="T12" s="117"/>
    </row>
    <row r="13" spans="1:24" s="18" customFormat="1" ht="3.75" customHeight="1" x14ac:dyDescent="0.2">
      <c r="A13" s="28"/>
      <c r="B13" s="29"/>
      <c r="C13" s="29"/>
      <c r="D13" s="29"/>
      <c r="E13" s="29"/>
      <c r="F13" s="30"/>
      <c r="G13" s="29"/>
      <c r="H13" s="29"/>
      <c r="I13" s="29"/>
      <c r="J13" s="29"/>
      <c r="K13" s="29"/>
      <c r="L13" s="29"/>
      <c r="M13" s="29"/>
      <c r="N13" s="118"/>
      <c r="S13" s="102"/>
      <c r="T13" s="102"/>
    </row>
    <row r="14" spans="1:24" s="18" customFormat="1" ht="3.75" customHeight="1" x14ac:dyDescent="0.2">
      <c r="A14" s="31"/>
      <c r="B14" s="32"/>
      <c r="C14" s="32"/>
      <c r="D14" s="32"/>
      <c r="E14" s="32"/>
      <c r="F14" s="33"/>
      <c r="G14" s="32"/>
      <c r="H14" s="32"/>
      <c r="I14" s="32"/>
      <c r="J14" s="32"/>
      <c r="K14" s="32"/>
      <c r="L14" s="32"/>
      <c r="M14" s="32"/>
      <c r="N14" s="119"/>
      <c r="S14" s="102"/>
      <c r="T14" s="102"/>
    </row>
    <row r="15" spans="1:24" s="18" customFormat="1" ht="12.75" x14ac:dyDescent="0.2">
      <c r="A15" s="31"/>
      <c r="B15" s="34" t="s">
        <v>9</v>
      </c>
      <c r="C15" s="32"/>
      <c r="D15" s="32"/>
      <c r="E15" s="32"/>
      <c r="F15" s="33"/>
      <c r="G15" s="32"/>
      <c r="H15" s="32"/>
      <c r="I15" s="32"/>
      <c r="J15" s="32"/>
      <c r="K15" s="32"/>
      <c r="L15" s="32"/>
      <c r="M15" s="32"/>
      <c r="N15" s="119"/>
      <c r="S15" s="102"/>
      <c r="T15" s="102"/>
    </row>
    <row r="16" spans="1:24" s="18" customFormat="1" ht="15" customHeight="1" x14ac:dyDescent="0.2">
      <c r="A16" s="31"/>
      <c r="B16" s="26" t="s">
        <v>10</v>
      </c>
      <c r="C16" s="32"/>
      <c r="D16" s="32"/>
      <c r="E16" s="32"/>
      <c r="F16" s="33"/>
      <c r="G16" s="32"/>
      <c r="H16" s="26"/>
      <c r="I16" s="113"/>
      <c r="J16" s="113"/>
      <c r="K16" s="114"/>
      <c r="L16" s="115"/>
      <c r="M16" s="115"/>
      <c r="N16" s="119"/>
      <c r="S16" s="102"/>
      <c r="T16" s="102"/>
    </row>
    <row r="17" spans="1:20" s="91" customFormat="1" ht="6" customHeight="1" x14ac:dyDescent="0.2">
      <c r="A17" s="25"/>
      <c r="B17" s="26"/>
      <c r="C17" s="26"/>
      <c r="D17" s="26"/>
      <c r="E17" s="26"/>
      <c r="F17" s="35"/>
      <c r="G17" s="26"/>
      <c r="H17" s="26"/>
      <c r="I17" s="26"/>
      <c r="J17" s="26"/>
      <c r="K17" s="26"/>
      <c r="L17" s="26"/>
      <c r="M17" s="26"/>
      <c r="N17" s="116"/>
      <c r="S17" s="117"/>
      <c r="T17" s="117"/>
    </row>
    <row r="18" spans="1:20" s="18" customFormat="1" ht="15" customHeight="1" x14ac:dyDescent="0.2">
      <c r="A18" s="31"/>
      <c r="B18" s="26" t="s">
        <v>11</v>
      </c>
      <c r="C18" s="32"/>
      <c r="D18" s="32"/>
      <c r="E18" s="120"/>
      <c r="F18" s="120"/>
      <c r="G18" s="120"/>
      <c r="H18" s="120"/>
      <c r="I18" s="120"/>
      <c r="J18" s="120"/>
      <c r="K18" s="120"/>
      <c r="L18" s="120"/>
      <c r="M18" s="120"/>
      <c r="N18" s="119"/>
      <c r="S18" s="102"/>
      <c r="T18" s="102"/>
    </row>
    <row r="19" spans="1:20" s="18" customFormat="1" ht="3.75" customHeight="1" x14ac:dyDescent="0.2">
      <c r="A19" s="28"/>
      <c r="B19" s="29"/>
      <c r="C19" s="29"/>
      <c r="D19" s="29"/>
      <c r="E19" s="29"/>
      <c r="F19" s="30"/>
      <c r="G19" s="29"/>
      <c r="H19" s="29"/>
      <c r="I19" s="29"/>
      <c r="J19" s="29"/>
      <c r="K19" s="29"/>
      <c r="L19" s="29"/>
      <c r="M19" s="29"/>
      <c r="N19" s="118"/>
      <c r="S19" s="102"/>
      <c r="T19" s="102"/>
    </row>
    <row r="20" spans="1:20" s="18" customFormat="1" ht="12.75" x14ac:dyDescent="0.2">
      <c r="A20" s="31"/>
      <c r="B20" s="34" t="s">
        <v>12</v>
      </c>
      <c r="C20" s="32"/>
      <c r="D20" s="32"/>
      <c r="E20" s="32"/>
      <c r="F20" s="33"/>
      <c r="G20" s="32"/>
      <c r="H20" s="32"/>
      <c r="I20" s="32"/>
      <c r="J20" s="32"/>
      <c r="K20" s="32"/>
      <c r="L20" s="32"/>
      <c r="M20" s="32"/>
      <c r="N20" s="119"/>
      <c r="S20" s="102"/>
      <c r="T20" s="102"/>
    </row>
    <row r="21" spans="1:20" s="105" customFormat="1" ht="15" customHeight="1" x14ac:dyDescent="0.2">
      <c r="A21" s="36"/>
      <c r="B21" s="22" t="s">
        <v>13</v>
      </c>
      <c r="C21" s="37"/>
      <c r="D21" s="37"/>
      <c r="E21" s="37"/>
      <c r="F21" s="38"/>
      <c r="G21" s="37"/>
      <c r="H21" s="37"/>
      <c r="I21" s="37"/>
      <c r="J21" s="37"/>
      <c r="K21" s="37"/>
      <c r="L21" s="37"/>
      <c r="M21" s="37"/>
      <c r="N21" s="121"/>
      <c r="S21" s="109"/>
      <c r="T21" s="109"/>
    </row>
    <row r="22" spans="1:20" s="105" customFormat="1" ht="4.5" customHeight="1" x14ac:dyDescent="0.2">
      <c r="A22" s="39"/>
      <c r="B22" s="40"/>
      <c r="C22" s="15"/>
      <c r="D22" s="15"/>
      <c r="E22" s="15"/>
      <c r="F22" s="41"/>
      <c r="G22" s="15"/>
      <c r="H22" s="15"/>
      <c r="I22" s="15"/>
      <c r="J22" s="15"/>
      <c r="K22" s="15"/>
      <c r="L22" s="15"/>
      <c r="M22" s="15"/>
      <c r="N22" s="104"/>
      <c r="S22" s="109"/>
      <c r="T22" s="109"/>
    </row>
    <row r="23" spans="1:20" s="91" customFormat="1" ht="15" customHeight="1" x14ac:dyDescent="0.2">
      <c r="A23" s="25"/>
      <c r="B23" s="42"/>
      <c r="C23" s="26" t="s">
        <v>14</v>
      </c>
      <c r="D23" s="26"/>
      <c r="E23" s="43"/>
      <c r="F23" s="35"/>
      <c r="G23" s="26" t="s">
        <v>15</v>
      </c>
      <c r="H23" s="26"/>
      <c r="I23" s="26"/>
      <c r="J23" s="26"/>
      <c r="K23" s="62" t="s">
        <v>62</v>
      </c>
      <c r="L23" s="122"/>
      <c r="M23" s="123"/>
      <c r="N23" s="116"/>
      <c r="S23" s="117"/>
      <c r="T23" s="117"/>
    </row>
    <row r="24" spans="1:20" s="18" customFormat="1" ht="4.5" customHeight="1" x14ac:dyDescent="0.2">
      <c r="A24" s="31"/>
      <c r="B24" s="32"/>
      <c r="C24" s="32"/>
      <c r="D24" s="32"/>
      <c r="E24" s="32"/>
      <c r="F24" s="33"/>
      <c r="G24" s="32"/>
      <c r="H24" s="32"/>
      <c r="I24" s="32"/>
      <c r="J24" s="32"/>
      <c r="K24" s="32"/>
      <c r="L24" s="32"/>
      <c r="M24" s="32"/>
      <c r="N24" s="119"/>
      <c r="S24" s="102"/>
      <c r="T24" s="102"/>
    </row>
    <row r="25" spans="1:20" s="91" customFormat="1" ht="15" customHeight="1" x14ac:dyDescent="0.2">
      <c r="A25" s="25"/>
      <c r="B25" s="42"/>
      <c r="C25" s="26" t="s">
        <v>16</v>
      </c>
      <c r="D25" s="26"/>
      <c r="E25" s="43"/>
      <c r="F25" s="35"/>
      <c r="G25" s="26" t="s">
        <v>17</v>
      </c>
      <c r="H25" s="26"/>
      <c r="I25" s="26"/>
      <c r="J25" s="26"/>
      <c r="K25" s="26"/>
      <c r="L25" s="26"/>
      <c r="M25" s="26"/>
      <c r="N25" s="116"/>
      <c r="S25" s="117"/>
      <c r="T25" s="117"/>
    </row>
    <row r="26" spans="1:20" s="18" customFormat="1" ht="4.5" customHeight="1" x14ac:dyDescent="0.2">
      <c r="A26" s="31"/>
      <c r="B26" s="29"/>
      <c r="C26" s="29"/>
      <c r="D26" s="29"/>
      <c r="E26" s="29"/>
      <c r="F26" s="30"/>
      <c r="G26" s="29"/>
      <c r="H26" s="29"/>
      <c r="I26" s="29"/>
      <c r="J26" s="29"/>
      <c r="K26" s="29"/>
      <c r="L26" s="29"/>
      <c r="M26" s="29"/>
      <c r="N26" s="118"/>
      <c r="S26" s="102"/>
      <c r="T26" s="102"/>
    </row>
    <row r="27" spans="1:20" s="18" customFormat="1" ht="3.75" customHeight="1" x14ac:dyDescent="0.2">
      <c r="A27" s="31"/>
      <c r="B27" s="32"/>
      <c r="C27" s="32"/>
      <c r="D27" s="32"/>
      <c r="E27" s="32"/>
      <c r="F27" s="33"/>
      <c r="G27" s="32"/>
      <c r="H27" s="32"/>
      <c r="I27" s="32"/>
      <c r="J27" s="32"/>
      <c r="K27" s="32"/>
      <c r="L27" s="32"/>
      <c r="M27" s="32"/>
      <c r="N27" s="119"/>
      <c r="S27" s="102"/>
      <c r="T27" s="102"/>
    </row>
    <row r="28" spans="1:20" s="18" customFormat="1" ht="12.75" x14ac:dyDescent="0.2">
      <c r="A28" s="31"/>
      <c r="B28" s="40" t="s">
        <v>18</v>
      </c>
      <c r="C28" s="32"/>
      <c r="D28" s="32"/>
      <c r="E28" s="32"/>
      <c r="F28" s="33"/>
      <c r="G28" s="32"/>
      <c r="H28" s="32"/>
      <c r="I28" s="32"/>
      <c r="J28" s="32"/>
      <c r="K28" s="32"/>
      <c r="L28" s="32"/>
      <c r="M28" s="32"/>
      <c r="N28" s="119"/>
      <c r="S28" s="102"/>
      <c r="T28" s="102"/>
    </row>
    <row r="29" spans="1:20" s="91" customFormat="1" ht="15" customHeight="1" x14ac:dyDescent="0.2">
      <c r="A29" s="25"/>
      <c r="B29" s="42"/>
      <c r="C29" s="26" t="s">
        <v>19</v>
      </c>
      <c r="D29" s="26"/>
      <c r="E29" s="44">
        <v>39</v>
      </c>
      <c r="F29" s="35"/>
      <c r="G29" s="26" t="s">
        <v>20</v>
      </c>
      <c r="H29" s="26"/>
      <c r="I29" s="26"/>
      <c r="J29" s="26"/>
      <c r="K29" s="26"/>
      <c r="L29" s="26"/>
      <c r="M29" s="26"/>
      <c r="N29" s="116"/>
      <c r="S29" s="117"/>
      <c r="T29" s="117"/>
    </row>
    <row r="30" spans="1:20" s="18" customFormat="1" ht="4.5" customHeight="1" x14ac:dyDescent="0.2">
      <c r="A30" s="28"/>
      <c r="B30" s="29"/>
      <c r="C30" s="29"/>
      <c r="D30" s="29"/>
      <c r="E30" s="29"/>
      <c r="F30" s="30"/>
      <c r="G30" s="29"/>
      <c r="H30" s="29"/>
      <c r="I30" s="29"/>
      <c r="J30" s="29"/>
      <c r="K30" s="29"/>
      <c r="L30" s="29"/>
      <c r="M30" s="29"/>
      <c r="N30" s="118"/>
      <c r="S30" s="102"/>
      <c r="T30" s="102"/>
    </row>
    <row r="31" spans="1:20" s="32" customFormat="1" ht="12.75" x14ac:dyDescent="0.2">
      <c r="A31" s="31"/>
      <c r="B31" s="34" t="s">
        <v>21</v>
      </c>
      <c r="F31" s="33"/>
      <c r="N31" s="119"/>
      <c r="S31" s="124"/>
      <c r="T31" s="124"/>
    </row>
    <row r="32" spans="1:20" s="105" customFormat="1" ht="15" customHeight="1" x14ac:dyDescent="0.2">
      <c r="A32" s="36"/>
      <c r="B32" s="22" t="s">
        <v>22</v>
      </c>
      <c r="C32" s="37"/>
      <c r="D32" s="37"/>
      <c r="E32" s="37"/>
      <c r="F32" s="38"/>
      <c r="G32" s="37"/>
      <c r="H32" s="37"/>
      <c r="I32" s="37"/>
      <c r="J32" s="37"/>
      <c r="K32" s="37"/>
      <c r="L32" s="37"/>
      <c r="M32" s="37"/>
      <c r="N32" s="121"/>
      <c r="S32" s="109"/>
      <c r="T32" s="109"/>
    </row>
    <row r="33" spans="1:21" s="105" customFormat="1" ht="3.75" customHeight="1" x14ac:dyDescent="0.2">
      <c r="A33" s="39"/>
      <c r="B33" s="15"/>
      <c r="C33" s="15"/>
      <c r="D33" s="15"/>
      <c r="E33" s="15"/>
      <c r="F33" s="41"/>
      <c r="G33" s="15"/>
      <c r="H33" s="15"/>
      <c r="I33" s="15"/>
      <c r="J33" s="15"/>
      <c r="K33" s="15"/>
      <c r="L33" s="15"/>
      <c r="M33" s="15"/>
      <c r="N33" s="104"/>
      <c r="S33" s="109"/>
      <c r="T33" s="109"/>
    </row>
    <row r="34" spans="1:21" s="18" customFormat="1" ht="12.75" x14ac:dyDescent="0.2">
      <c r="A34" s="31"/>
      <c r="B34" s="32"/>
      <c r="C34" s="32"/>
      <c r="D34" s="45" t="s">
        <v>23</v>
      </c>
      <c r="E34" s="46"/>
      <c r="F34" s="47"/>
      <c r="G34" s="46"/>
      <c r="H34" s="32"/>
      <c r="I34" s="46"/>
      <c r="J34" s="32"/>
      <c r="K34" s="46"/>
      <c r="L34" s="32"/>
      <c r="M34" s="125" t="s">
        <v>63</v>
      </c>
      <c r="N34" s="119"/>
      <c r="S34" s="102"/>
      <c r="T34" s="102"/>
    </row>
    <row r="35" spans="1:21" s="91" customFormat="1" ht="11.25" x14ac:dyDescent="0.2">
      <c r="A35" s="25"/>
      <c r="B35" s="26" t="s">
        <v>8</v>
      </c>
      <c r="C35" s="26"/>
      <c r="D35" s="26"/>
      <c r="E35" s="44"/>
      <c r="F35" s="35"/>
      <c r="G35" s="48"/>
      <c r="H35" s="26"/>
      <c r="I35" s="48"/>
      <c r="J35" s="26"/>
      <c r="K35" s="48"/>
      <c r="L35" s="26"/>
      <c r="M35" s="126"/>
      <c r="N35" s="116"/>
      <c r="S35" s="117"/>
      <c r="T35" s="117"/>
    </row>
    <row r="36" spans="1:21" s="91" customFormat="1" ht="11.25" x14ac:dyDescent="0.2">
      <c r="A36" s="25"/>
      <c r="B36" s="26" t="s">
        <v>24</v>
      </c>
      <c r="C36" s="26"/>
      <c r="D36" s="26"/>
      <c r="E36" s="44"/>
      <c r="F36" s="35"/>
      <c r="G36" s="48"/>
      <c r="H36" s="26"/>
      <c r="I36" s="48"/>
      <c r="J36" s="26"/>
      <c r="K36" s="48"/>
      <c r="L36" s="26"/>
      <c r="M36" s="127"/>
      <c r="N36" s="116"/>
      <c r="S36" s="117"/>
      <c r="T36" s="117"/>
    </row>
    <row r="37" spans="1:21" ht="3.75" customHeight="1" x14ac:dyDescent="0.25">
      <c r="A37" s="49"/>
      <c r="B37" s="50"/>
      <c r="C37" s="50"/>
      <c r="D37" s="50"/>
      <c r="E37" s="51"/>
      <c r="F37" s="52"/>
      <c r="G37" s="50"/>
      <c r="H37" s="50"/>
      <c r="I37" s="50"/>
      <c r="J37" s="148"/>
      <c r="K37" s="148"/>
      <c r="L37" s="148"/>
      <c r="M37" s="148"/>
      <c r="N37" s="149"/>
    </row>
    <row r="38" spans="1:21" ht="3.75" customHeight="1" x14ac:dyDescent="0.25">
      <c r="A38" s="25"/>
      <c r="B38" s="26"/>
      <c r="C38" s="26"/>
      <c r="D38" s="26"/>
      <c r="E38" s="26"/>
      <c r="F38" s="35"/>
      <c r="G38" s="26"/>
      <c r="H38" s="26"/>
      <c r="I38" s="26"/>
      <c r="J38" s="148"/>
      <c r="K38" s="148"/>
      <c r="L38" s="148"/>
      <c r="M38" s="148"/>
      <c r="N38" s="149"/>
    </row>
    <row r="39" spans="1:21" x14ac:dyDescent="0.25">
      <c r="A39" s="39"/>
      <c r="B39" s="40" t="s">
        <v>25</v>
      </c>
      <c r="C39" s="15"/>
      <c r="D39" s="15"/>
      <c r="E39" s="53"/>
      <c r="F39" s="41"/>
      <c r="G39" s="15"/>
      <c r="H39" s="15"/>
      <c r="I39" s="15"/>
      <c r="J39" s="148"/>
      <c r="K39" s="148"/>
      <c r="L39" s="148"/>
      <c r="M39" s="148"/>
      <c r="N39" s="149"/>
      <c r="R39" s="105"/>
      <c r="S39" s="128">
        <f>E29/40</f>
        <v>0.97499999999999998</v>
      </c>
      <c r="T39" s="128">
        <v>1</v>
      </c>
      <c r="U39" s="105"/>
    </row>
    <row r="40" spans="1:21" ht="3.75" customHeight="1" x14ac:dyDescent="0.25">
      <c r="A40" s="25"/>
      <c r="B40" s="26"/>
      <c r="C40" s="26"/>
      <c r="D40" s="26"/>
      <c r="E40" s="26"/>
      <c r="F40" s="35"/>
      <c r="G40" s="26"/>
      <c r="H40" s="26"/>
      <c r="I40" s="26"/>
      <c r="J40" s="148"/>
      <c r="K40" s="148"/>
      <c r="L40" s="148"/>
      <c r="M40" s="148"/>
      <c r="N40" s="149"/>
      <c r="R40" s="91"/>
      <c r="S40" s="128"/>
      <c r="T40" s="128"/>
      <c r="U40" s="91"/>
    </row>
    <row r="41" spans="1:21" x14ac:dyDescent="0.25">
      <c r="A41" s="25"/>
      <c r="B41" s="26" t="s">
        <v>26</v>
      </c>
      <c r="C41" s="26"/>
      <c r="D41" s="26"/>
      <c r="E41" s="54"/>
      <c r="F41" s="55" t="s">
        <v>27</v>
      </c>
      <c r="G41" s="54"/>
      <c r="H41" s="56" t="s">
        <v>27</v>
      </c>
      <c r="I41" s="54"/>
      <c r="J41" s="55" t="s">
        <v>27</v>
      </c>
      <c r="K41" s="54"/>
      <c r="L41" s="56" t="s">
        <v>27</v>
      </c>
      <c r="M41" s="131">
        <f>E29/39</f>
        <v>1</v>
      </c>
      <c r="N41" s="149"/>
      <c r="R41" s="91"/>
      <c r="S41" s="128"/>
      <c r="T41" s="128"/>
      <c r="U41" s="91"/>
    </row>
    <row r="42" spans="1:21" x14ac:dyDescent="0.25">
      <c r="A42" s="25"/>
      <c r="B42" s="57" t="s">
        <v>28</v>
      </c>
      <c r="C42" s="57"/>
      <c r="D42" s="58"/>
      <c r="E42" s="54"/>
      <c r="F42" s="55" t="s">
        <v>27</v>
      </c>
      <c r="G42" s="54"/>
      <c r="H42" s="55" t="s">
        <v>27</v>
      </c>
      <c r="I42" s="54"/>
      <c r="J42" s="55" t="s">
        <v>27</v>
      </c>
      <c r="K42" s="54"/>
      <c r="L42" s="55" t="s">
        <v>27</v>
      </c>
      <c r="M42" s="132"/>
      <c r="N42" s="149"/>
      <c r="R42" s="91"/>
      <c r="S42" s="129" t="s">
        <v>64</v>
      </c>
      <c r="T42" s="129"/>
      <c r="U42" s="91" t="s">
        <v>65</v>
      </c>
    </row>
    <row r="43" spans="1:21" x14ac:dyDescent="0.25">
      <c r="A43" s="25"/>
      <c r="B43" s="59" t="s">
        <v>29</v>
      </c>
      <c r="C43" s="59"/>
      <c r="D43" s="60"/>
      <c r="E43" s="54"/>
      <c r="F43" s="55" t="s">
        <v>27</v>
      </c>
      <c r="G43" s="54"/>
      <c r="H43" s="55" t="s">
        <v>27</v>
      </c>
      <c r="I43" s="54"/>
      <c r="J43" s="55" t="s">
        <v>27</v>
      </c>
      <c r="K43" s="54"/>
      <c r="L43" s="55" t="s">
        <v>27</v>
      </c>
      <c r="M43" s="132"/>
      <c r="N43" s="149"/>
      <c r="R43" s="91" t="s">
        <v>66</v>
      </c>
      <c r="S43" s="117">
        <f>(E41*E66+G41*G66+I41*I66+K41*K66)</f>
        <v>0</v>
      </c>
      <c r="T43" s="117">
        <f>S43/S39</f>
        <v>0</v>
      </c>
      <c r="U43" s="91"/>
    </row>
    <row r="44" spans="1:21" x14ac:dyDescent="0.25">
      <c r="A44" s="61"/>
      <c r="B44" s="62"/>
      <c r="C44" s="63"/>
      <c r="D44" s="62" t="s">
        <v>30</v>
      </c>
      <c r="E44" s="64">
        <f>SUM(E41:E43)</f>
        <v>0</v>
      </c>
      <c r="F44" s="65" t="s">
        <v>27</v>
      </c>
      <c r="G44" s="64">
        <f>SUM(G41:G43)</f>
        <v>0</v>
      </c>
      <c r="H44" s="66" t="s">
        <v>27</v>
      </c>
      <c r="I44" s="64">
        <f>SUM(I41:I43)</f>
        <v>0</v>
      </c>
      <c r="J44" s="65" t="s">
        <v>27</v>
      </c>
      <c r="K44" s="64">
        <f>SUM(K41:K43)</f>
        <v>0</v>
      </c>
      <c r="L44" s="84" t="s">
        <v>27</v>
      </c>
      <c r="M44" s="148"/>
      <c r="N44" s="149"/>
      <c r="R44" s="91" t="s">
        <v>67</v>
      </c>
      <c r="S44" s="117">
        <f>E70</f>
        <v>0</v>
      </c>
      <c r="T44" s="117">
        <f>S44/S39</f>
        <v>0</v>
      </c>
      <c r="U44" s="91"/>
    </row>
    <row r="45" spans="1:21" x14ac:dyDescent="0.25">
      <c r="A45" s="61"/>
      <c r="B45" s="62"/>
      <c r="C45" s="63"/>
      <c r="D45" s="62" t="s">
        <v>31</v>
      </c>
      <c r="E45" s="67"/>
      <c r="F45" s="65" t="s">
        <v>27</v>
      </c>
      <c r="G45" s="68"/>
      <c r="H45" s="65" t="s">
        <v>27</v>
      </c>
      <c r="I45" s="68"/>
      <c r="J45" s="65" t="s">
        <v>27</v>
      </c>
      <c r="K45" s="68"/>
      <c r="L45" s="84" t="s">
        <v>27</v>
      </c>
      <c r="M45" s="148"/>
      <c r="N45" s="149"/>
      <c r="R45" s="91"/>
      <c r="S45" s="117"/>
      <c r="T45" s="117"/>
      <c r="U45" s="91"/>
    </row>
    <row r="46" spans="1:21" ht="11.25" customHeight="1" x14ac:dyDescent="0.25">
      <c r="A46" s="25"/>
      <c r="B46" s="26"/>
      <c r="C46" s="26"/>
      <c r="D46" s="26"/>
      <c r="E46" s="69"/>
      <c r="F46" s="70"/>
      <c r="G46" s="71"/>
      <c r="H46" s="72"/>
      <c r="I46" s="71"/>
      <c r="J46" s="70"/>
      <c r="K46" s="71"/>
      <c r="L46" s="72"/>
      <c r="M46" s="148"/>
      <c r="N46" s="149"/>
      <c r="R46" s="91" t="s">
        <v>68</v>
      </c>
      <c r="S46" s="117">
        <f>S43+S44</f>
        <v>0</v>
      </c>
      <c r="T46" s="117">
        <f>T43+T44</f>
        <v>0</v>
      </c>
      <c r="U46" s="91"/>
    </row>
    <row r="47" spans="1:21" x14ac:dyDescent="0.25">
      <c r="A47" s="39"/>
      <c r="B47" s="40" t="s">
        <v>32</v>
      </c>
      <c r="C47" s="15"/>
      <c r="D47" s="15"/>
      <c r="E47" s="73"/>
      <c r="F47" s="74"/>
      <c r="G47" s="73"/>
      <c r="H47" s="75"/>
      <c r="I47" s="73"/>
      <c r="J47" s="74"/>
      <c r="K47" s="73"/>
      <c r="L47" s="75"/>
      <c r="M47" s="148"/>
      <c r="N47" s="149"/>
      <c r="R47" s="105" t="s">
        <v>69</v>
      </c>
      <c r="S47" s="109">
        <v>66150</v>
      </c>
      <c r="T47" s="109">
        <v>66150</v>
      </c>
      <c r="U47" s="117">
        <v>96600</v>
      </c>
    </row>
    <row r="48" spans="1:21" ht="3.75" customHeight="1" x14ac:dyDescent="0.25">
      <c r="A48" s="25"/>
      <c r="B48" s="26"/>
      <c r="C48" s="26"/>
      <c r="D48" s="26"/>
      <c r="E48" s="71"/>
      <c r="F48" s="70"/>
      <c r="G48" s="71"/>
      <c r="H48" s="72"/>
      <c r="I48" s="71"/>
      <c r="J48" s="70"/>
      <c r="K48" s="71"/>
      <c r="L48" s="72"/>
      <c r="M48" s="148"/>
      <c r="N48" s="149"/>
      <c r="R48" s="91"/>
      <c r="S48" s="117"/>
      <c r="T48" s="117"/>
      <c r="U48" s="91"/>
    </row>
    <row r="49" spans="1:21" s="91" customFormat="1" ht="15" customHeight="1" x14ac:dyDescent="0.2">
      <c r="A49" s="25"/>
      <c r="B49" s="26" t="s">
        <v>33</v>
      </c>
      <c r="C49" s="26"/>
      <c r="D49" s="26"/>
      <c r="E49" s="153">
        <f>IF(E29=0,0,IF(E41/E29*39&gt;S52,(S52/39*E29+E42+E43)*M49,E45*M49))</f>
        <v>0</v>
      </c>
      <c r="F49" s="154" t="s">
        <v>27</v>
      </c>
      <c r="G49" s="153">
        <f>IF(E29=0,0,IF(G41/E29*39&gt;S52,(S52/39*E29+G42+G43)*M49,G45*M49))</f>
        <v>0</v>
      </c>
      <c r="H49" s="155" t="s">
        <v>27</v>
      </c>
      <c r="I49" s="153">
        <f>IF(E29=0,0,IF(I41/E29*39&gt;S52,(S52/39*E29+I42+I43)*M49,I45*M49))</f>
        <v>0</v>
      </c>
      <c r="J49" s="156" t="s">
        <v>27</v>
      </c>
      <c r="K49" s="153">
        <f>IF(E29=0,0,IF(K41/E29*39&gt;S52,(S52/39*E29+K42+K43)*M49,K45*M49))</f>
        <v>0</v>
      </c>
      <c r="L49" s="86" t="s">
        <v>27</v>
      </c>
      <c r="M49" s="133">
        <v>1.2999999999999999E-2</v>
      </c>
      <c r="N49" s="116"/>
      <c r="R49" s="91" t="s">
        <v>70</v>
      </c>
      <c r="S49" s="117">
        <f>S46-S47</f>
        <v>-66150</v>
      </c>
      <c r="T49" s="117">
        <f>T46-T47</f>
        <v>-66150</v>
      </c>
    </row>
    <row r="50" spans="1:21" s="91" customFormat="1" ht="15" customHeight="1" x14ac:dyDescent="0.2">
      <c r="A50" s="25"/>
      <c r="B50" s="26" t="s">
        <v>34</v>
      </c>
      <c r="C50" s="26"/>
      <c r="D50" s="26"/>
      <c r="E50" s="153">
        <f>IF(E29=0,0,IF(E41/E29*39&gt;U52,(U52/39*E29+E42+E43)*M50,E45*M50))</f>
        <v>0</v>
      </c>
      <c r="F50" s="154" t="s">
        <v>27</v>
      </c>
      <c r="G50" s="153">
        <f>IF(E29=0,0,IF(G41/E29*39&gt;U52,(U52/39*E29+G42+G43)*M50,G45*M50))</f>
        <v>0</v>
      </c>
      <c r="H50" s="155" t="s">
        <v>27</v>
      </c>
      <c r="I50" s="153">
        <f>IF(E29=0,0,IF(I41/E29*39&gt;U52,(U52/39*E29+I42+I43)*M50,I45*M50))</f>
        <v>0</v>
      </c>
      <c r="J50" s="156" t="s">
        <v>27</v>
      </c>
      <c r="K50" s="153">
        <f>IF(E29=0,0,IF(K41/E29*39&gt;T52,(T52/39*E29+K42+K43)*M50,K45*M50))</f>
        <v>0</v>
      </c>
      <c r="L50" s="86" t="s">
        <v>27</v>
      </c>
      <c r="M50" s="133">
        <v>9.2999999999999999E-2</v>
      </c>
      <c r="N50" s="116"/>
      <c r="R50" s="91" t="s">
        <v>71</v>
      </c>
      <c r="S50" s="117">
        <f>S44-S49</f>
        <v>66150</v>
      </c>
      <c r="T50" s="117">
        <f>T44-T49</f>
        <v>66150</v>
      </c>
    </row>
    <row r="51" spans="1:21" s="91" customFormat="1" ht="15" customHeight="1" x14ac:dyDescent="0.2">
      <c r="A51" s="25"/>
      <c r="B51" s="26" t="s">
        <v>35</v>
      </c>
      <c r="C51" s="26"/>
      <c r="D51" s="26"/>
      <c r="E51" s="153">
        <f>IF(E29=0,0,IF(E41/E29*39&gt;U52,(U52/39*E29+E42+E43)*M51,E45*M51))</f>
        <v>0</v>
      </c>
      <c r="F51" s="154" t="s">
        <v>27</v>
      </c>
      <c r="G51" s="153">
        <f>IF(E29=0,0,IF(G41/E29*39&gt;U52,(U52/39*E29+G42+G43)*M51,G45*M51))</f>
        <v>0</v>
      </c>
      <c r="H51" s="155" t="s">
        <v>27</v>
      </c>
      <c r="I51" s="153">
        <f>IF(E29=0,0,IF(I41/E29*39&gt;U52,(U52/39*E29+I42+I43)*M51,I45*M51))</f>
        <v>0</v>
      </c>
      <c r="J51" s="156" t="s">
        <v>27</v>
      </c>
      <c r="K51" s="153">
        <f>IF(E29=0,0,IF(K41/E29*39&gt;T52,(T52/39*E29+K42+K43)*M51,K45*M51))</f>
        <v>0</v>
      </c>
      <c r="L51" s="86" t="s">
        <v>27</v>
      </c>
      <c r="M51" s="133">
        <v>1.2999999999999999E-2</v>
      </c>
      <c r="N51" s="116"/>
      <c r="R51" s="91" t="s">
        <v>72</v>
      </c>
      <c r="S51" s="130">
        <f>M71-M49-M52-M53</f>
        <v>0.106</v>
      </c>
      <c r="T51" s="130">
        <f>M71-M49-M52-M53</f>
        <v>0.106</v>
      </c>
    </row>
    <row r="52" spans="1:21" s="91" customFormat="1" ht="15" customHeight="1" x14ac:dyDescent="0.2">
      <c r="A52" s="25"/>
      <c r="B52" s="26" t="s">
        <v>36</v>
      </c>
      <c r="C52" s="26"/>
      <c r="D52" s="26"/>
      <c r="E52" s="153">
        <f>IF(E29=0,0,IF(E41/E29*39&gt;S52,(S52/39*E29+E42+E43)*M52,E45*M52))</f>
        <v>0</v>
      </c>
      <c r="F52" s="154" t="s">
        <v>27</v>
      </c>
      <c r="G52" s="153">
        <f>IF(E29=0,0,IF(G41/E29*39&gt;S52,(S52/39*E29+G42+G43)*M52,G45*M52))</f>
        <v>0</v>
      </c>
      <c r="H52" s="155" t="s">
        <v>27</v>
      </c>
      <c r="I52" s="153">
        <f>IF(E29=0,0,IF(I41/E29*39&gt;S52,(S52/39*E29+I42+I43)*M52,I45*M52))</f>
        <v>0</v>
      </c>
      <c r="J52" s="156" t="s">
        <v>27</v>
      </c>
      <c r="K52" s="153">
        <f>IF(E29=0,0,IF(K41/E29*39&gt;S52,(S52/39*E29+K42+K43)*M52,K45*M52))</f>
        <v>0</v>
      </c>
      <c r="L52" s="86" t="s">
        <v>27</v>
      </c>
      <c r="M52" s="133">
        <v>7.2999999999999995E-2</v>
      </c>
      <c r="N52" s="116"/>
      <c r="R52" s="91" t="s">
        <v>73</v>
      </c>
      <c r="S52" s="117">
        <v>5512.5</v>
      </c>
      <c r="T52" s="117">
        <v>5512.5</v>
      </c>
      <c r="U52" s="117">
        <v>8050</v>
      </c>
    </row>
    <row r="53" spans="1:21" s="91" customFormat="1" ht="15" customHeight="1" x14ac:dyDescent="0.2">
      <c r="A53" s="25"/>
      <c r="B53" s="76" t="s">
        <v>37</v>
      </c>
      <c r="C53" s="26"/>
      <c r="D53" s="26"/>
      <c r="E53" s="153">
        <f>IF(E29=0,0,IF(E41/E29*39&gt;S52,(S52/39*E29+E42+E43)*M53,E45*M53))</f>
        <v>0</v>
      </c>
      <c r="F53" s="154" t="s">
        <v>27</v>
      </c>
      <c r="G53" s="153">
        <f>IF(E29=0,0,IF(G41/E29*39&gt;S52,(S52/39*E29+G42+G43)*M53,G45*M53))</f>
        <v>0</v>
      </c>
      <c r="H53" s="155" t="s">
        <v>27</v>
      </c>
      <c r="I53" s="153">
        <f>IF(E29=0,0,IF(I41/E29*39&gt;S52,(S52/39*E29+I42+I43)*M53,I45*M53))</f>
        <v>0</v>
      </c>
      <c r="J53" s="156" t="s">
        <v>27</v>
      </c>
      <c r="K53" s="153">
        <f>IF(E29=0,0,IF(K41/E29*39&gt;S52,(S52/39*E29+K42+K43)*M53,K45*M53))</f>
        <v>0</v>
      </c>
      <c r="L53" s="86" t="s">
        <v>27</v>
      </c>
      <c r="M53" s="133"/>
      <c r="N53" s="116"/>
    </row>
    <row r="54" spans="1:21" s="91" customFormat="1" ht="15" customHeight="1" x14ac:dyDescent="0.2">
      <c r="A54" s="25"/>
      <c r="B54" s="63"/>
      <c r="C54" s="63"/>
      <c r="D54" s="62" t="s">
        <v>30</v>
      </c>
      <c r="E54" s="77">
        <f>SUM(E49:E53)</f>
        <v>0</v>
      </c>
      <c r="F54" s="55" t="s">
        <v>27</v>
      </c>
      <c r="G54" s="77">
        <f>SUM(G49:G53)</f>
        <v>0</v>
      </c>
      <c r="H54" s="56" t="s">
        <v>27</v>
      </c>
      <c r="I54" s="77">
        <f>SUM(I49:I53)</f>
        <v>0</v>
      </c>
      <c r="J54" s="86" t="s">
        <v>27</v>
      </c>
      <c r="K54" s="77">
        <f>SUM(K49:K53)</f>
        <v>0</v>
      </c>
      <c r="L54" s="86" t="s">
        <v>27</v>
      </c>
      <c r="M54" s="76"/>
      <c r="N54" s="116"/>
      <c r="S54" s="117"/>
      <c r="T54" s="117"/>
    </row>
    <row r="55" spans="1:21" s="91" customFormat="1" ht="15" customHeight="1" x14ac:dyDescent="0.2">
      <c r="A55" s="25"/>
      <c r="B55" s="40" t="s">
        <v>38</v>
      </c>
      <c r="C55" s="63"/>
      <c r="D55" s="62"/>
      <c r="E55" s="78"/>
      <c r="F55" s="79"/>
      <c r="G55" s="78"/>
      <c r="H55" s="80"/>
      <c r="I55" s="78"/>
      <c r="J55" s="134"/>
      <c r="K55" s="78"/>
      <c r="L55" s="134"/>
      <c r="M55" s="76"/>
      <c r="N55" s="116"/>
      <c r="S55" s="117"/>
      <c r="T55" s="117"/>
    </row>
    <row r="56" spans="1:21" s="91" customFormat="1" ht="15" customHeight="1" x14ac:dyDescent="0.2">
      <c r="A56" s="25"/>
      <c r="B56" s="26" t="s">
        <v>39</v>
      </c>
      <c r="C56" s="26"/>
      <c r="D56" s="26"/>
      <c r="E56" s="153">
        <f>(E44-E43)*M56</f>
        <v>0</v>
      </c>
      <c r="F56" s="154" t="s">
        <v>27</v>
      </c>
      <c r="G56" s="153">
        <f>(G44-G43)*M56</f>
        <v>0</v>
      </c>
      <c r="H56" s="155" t="s">
        <v>27</v>
      </c>
      <c r="I56" s="153">
        <f>(I44-I43)*M56</f>
        <v>0</v>
      </c>
      <c r="J56" s="156" t="s">
        <v>27</v>
      </c>
      <c r="K56" s="153">
        <f>(K44-K43)*M56</f>
        <v>0</v>
      </c>
      <c r="L56" s="86" t="s">
        <v>27</v>
      </c>
      <c r="M56" s="133"/>
      <c r="N56" s="116"/>
      <c r="S56" s="117"/>
      <c r="T56" s="117"/>
    </row>
    <row r="57" spans="1:21" s="91" customFormat="1" ht="15" customHeight="1" x14ac:dyDescent="0.2">
      <c r="A57" s="25"/>
      <c r="B57" s="59"/>
      <c r="C57" s="59"/>
      <c r="D57" s="60"/>
      <c r="E57" s="153">
        <f>$E$45*M57</f>
        <v>0</v>
      </c>
      <c r="F57" s="154" t="s">
        <v>27</v>
      </c>
      <c r="G57" s="153">
        <f>$G$45*M57</f>
        <v>0</v>
      </c>
      <c r="H57" s="155" t="s">
        <v>27</v>
      </c>
      <c r="I57" s="153">
        <f>$I$45*M57</f>
        <v>0</v>
      </c>
      <c r="J57" s="156" t="s">
        <v>27</v>
      </c>
      <c r="K57" s="153">
        <f>$K$45*M57</f>
        <v>0</v>
      </c>
      <c r="L57" s="86" t="s">
        <v>27</v>
      </c>
      <c r="M57" s="133"/>
      <c r="N57" s="116"/>
      <c r="S57" s="117"/>
      <c r="T57" s="117"/>
    </row>
    <row r="58" spans="1:21" s="91" customFormat="1" ht="15" customHeight="1" x14ac:dyDescent="0.2">
      <c r="A58" s="25"/>
      <c r="B58" s="63"/>
      <c r="C58" s="63"/>
      <c r="D58" s="62" t="s">
        <v>30</v>
      </c>
      <c r="E58" s="77">
        <f>SUM(E56:E57)</f>
        <v>0</v>
      </c>
      <c r="F58" s="55" t="s">
        <v>27</v>
      </c>
      <c r="G58" s="77">
        <f>SUM(G56:G57)</f>
        <v>0</v>
      </c>
      <c r="H58" s="56" t="s">
        <v>27</v>
      </c>
      <c r="I58" s="77">
        <f>SUM(I56:I57)</f>
        <v>0</v>
      </c>
      <c r="J58" s="86" t="s">
        <v>27</v>
      </c>
      <c r="K58" s="77">
        <f>SUM(K56:K57)</f>
        <v>0</v>
      </c>
      <c r="L58" s="86" t="s">
        <v>27</v>
      </c>
      <c r="M58" s="76"/>
      <c r="N58" s="116"/>
      <c r="S58" s="117"/>
      <c r="T58" s="117"/>
    </row>
    <row r="59" spans="1:21" s="91" customFormat="1" ht="15" customHeight="1" x14ac:dyDescent="0.2">
      <c r="A59" s="25"/>
      <c r="B59" s="40" t="s">
        <v>40</v>
      </c>
      <c r="C59" s="63"/>
      <c r="D59" s="62"/>
      <c r="E59" s="78"/>
      <c r="F59" s="79"/>
      <c r="G59" s="78"/>
      <c r="H59" s="80"/>
      <c r="I59" s="78"/>
      <c r="J59" s="134"/>
      <c r="K59" s="78"/>
      <c r="L59" s="134"/>
      <c r="M59" s="76"/>
      <c r="N59" s="116"/>
      <c r="S59" s="117"/>
      <c r="T59" s="117"/>
    </row>
    <row r="60" spans="1:21" s="91" customFormat="1" ht="15" customHeight="1" x14ac:dyDescent="0.2">
      <c r="A60" s="25"/>
      <c r="B60" s="81" t="s">
        <v>41</v>
      </c>
      <c r="C60" s="26"/>
      <c r="D60" s="26"/>
      <c r="E60" s="153">
        <f>$E$45*M60</f>
        <v>0</v>
      </c>
      <c r="F60" s="154" t="s">
        <v>27</v>
      </c>
      <c r="G60" s="153">
        <f>$G$45*M60</f>
        <v>0</v>
      </c>
      <c r="H60" s="155" t="s">
        <v>27</v>
      </c>
      <c r="I60" s="153">
        <f>$I$45*M60</f>
        <v>0</v>
      </c>
      <c r="J60" s="156" t="s">
        <v>27</v>
      </c>
      <c r="K60" s="153">
        <f>$K$45*M60</f>
        <v>0</v>
      </c>
      <c r="L60" s="86" t="s">
        <v>27</v>
      </c>
      <c r="M60" s="133"/>
      <c r="N60" s="116"/>
      <c r="S60" s="117"/>
      <c r="T60" s="117"/>
    </row>
    <row r="61" spans="1:21" s="91" customFormat="1" ht="15" customHeight="1" x14ac:dyDescent="0.2">
      <c r="A61" s="25"/>
      <c r="B61" s="26" t="s">
        <v>42</v>
      </c>
      <c r="C61" s="26"/>
      <c r="D61" s="26"/>
      <c r="E61" s="153">
        <f>$E$45*M61</f>
        <v>0</v>
      </c>
      <c r="F61" s="154" t="s">
        <v>27</v>
      </c>
      <c r="G61" s="153">
        <f>$G$45*M61</f>
        <v>0</v>
      </c>
      <c r="H61" s="155" t="s">
        <v>27</v>
      </c>
      <c r="I61" s="153">
        <f>$I$45*M61</f>
        <v>0</v>
      </c>
      <c r="J61" s="156" t="s">
        <v>27</v>
      </c>
      <c r="K61" s="153">
        <f>$K$45*M61</f>
        <v>0</v>
      </c>
      <c r="L61" s="86" t="s">
        <v>27</v>
      </c>
      <c r="M61" s="133"/>
      <c r="N61" s="116"/>
      <c r="S61" s="117"/>
      <c r="T61" s="117"/>
    </row>
    <row r="62" spans="1:21" s="91" customFormat="1" ht="15" customHeight="1" x14ac:dyDescent="0.2">
      <c r="A62" s="25"/>
      <c r="B62" s="26" t="s">
        <v>43</v>
      </c>
      <c r="C62" s="26"/>
      <c r="D62" s="26"/>
      <c r="E62" s="153">
        <f>$E$45*M62</f>
        <v>0</v>
      </c>
      <c r="F62" s="154" t="s">
        <v>27</v>
      </c>
      <c r="G62" s="153">
        <f>$G$45*M62</f>
        <v>0</v>
      </c>
      <c r="H62" s="155" t="s">
        <v>27</v>
      </c>
      <c r="I62" s="153">
        <f>$I$45*M62</f>
        <v>0</v>
      </c>
      <c r="J62" s="156" t="s">
        <v>27</v>
      </c>
      <c r="K62" s="153">
        <f>$K$45*M62</f>
        <v>0</v>
      </c>
      <c r="L62" s="86" t="s">
        <v>27</v>
      </c>
      <c r="M62" s="133">
        <v>5.9999999999999995E-4</v>
      </c>
      <c r="N62" s="116"/>
      <c r="S62" s="117"/>
      <c r="T62" s="117"/>
    </row>
    <row r="63" spans="1:21" s="91" customFormat="1" ht="15" customHeight="1" x14ac:dyDescent="0.2">
      <c r="A63" s="25"/>
      <c r="B63" s="63"/>
      <c r="C63" s="63"/>
      <c r="D63" s="62" t="s">
        <v>30</v>
      </c>
      <c r="E63" s="77">
        <f>SUM(E60:E62)</f>
        <v>0</v>
      </c>
      <c r="F63" s="55" t="s">
        <v>27</v>
      </c>
      <c r="G63" s="77">
        <f>SUM(G60:G62)</f>
        <v>0</v>
      </c>
      <c r="H63" s="55" t="s">
        <v>27</v>
      </c>
      <c r="I63" s="77">
        <f>SUM(I60:I62)</f>
        <v>0</v>
      </c>
      <c r="J63" s="55" t="s">
        <v>27</v>
      </c>
      <c r="K63" s="77">
        <f>SUM(K60:K62)</f>
        <v>0</v>
      </c>
      <c r="L63" s="55" t="s">
        <v>27</v>
      </c>
      <c r="M63" s="76"/>
      <c r="N63" s="116"/>
      <c r="S63" s="117"/>
      <c r="T63" s="117"/>
    </row>
    <row r="64" spans="1:21" s="137" customFormat="1" ht="15" customHeight="1" x14ac:dyDescent="0.2">
      <c r="A64" s="61"/>
      <c r="B64" s="63" t="s">
        <v>44</v>
      </c>
      <c r="C64" s="63"/>
      <c r="D64" s="63"/>
      <c r="E64" s="64">
        <f>E44+E54+E58+E63</f>
        <v>0</v>
      </c>
      <c r="F64" s="65" t="s">
        <v>27</v>
      </c>
      <c r="G64" s="64">
        <f>G44+G54+G58+G63</f>
        <v>0</v>
      </c>
      <c r="H64" s="66" t="s">
        <v>27</v>
      </c>
      <c r="I64" s="64">
        <f>I44+I54+I58+I63</f>
        <v>0</v>
      </c>
      <c r="J64" s="65" t="s">
        <v>27</v>
      </c>
      <c r="K64" s="64">
        <f>K44+K54+K58+K63</f>
        <v>0</v>
      </c>
      <c r="L64" s="135" t="s">
        <v>27</v>
      </c>
      <c r="M64" s="63"/>
      <c r="N64" s="136"/>
      <c r="R64" s="91"/>
      <c r="S64" s="117"/>
      <c r="T64" s="117"/>
      <c r="U64" s="91"/>
    </row>
    <row r="65" spans="1:21" s="91" customFormat="1" ht="15" customHeight="1" x14ac:dyDescent="0.2">
      <c r="A65" s="25"/>
      <c r="B65" s="40" t="s">
        <v>45</v>
      </c>
      <c r="C65" s="26"/>
      <c r="D65" s="26"/>
      <c r="E65" s="78"/>
      <c r="F65" s="70"/>
      <c r="G65" s="82"/>
      <c r="H65" s="72"/>
      <c r="I65" s="82"/>
      <c r="J65" s="138"/>
      <c r="K65" s="82"/>
      <c r="L65" s="138"/>
      <c r="M65" s="26"/>
      <c r="N65" s="116"/>
      <c r="R65" s="137"/>
      <c r="S65" s="139"/>
      <c r="T65" s="139"/>
      <c r="U65" s="137"/>
    </row>
    <row r="66" spans="1:21" s="91" customFormat="1" ht="15" customHeight="1" x14ac:dyDescent="0.2">
      <c r="A66" s="25"/>
      <c r="B66" s="26" t="s">
        <v>46</v>
      </c>
      <c r="C66" s="26"/>
      <c r="D66" s="26"/>
      <c r="E66" s="83">
        <v>12</v>
      </c>
      <c r="F66" s="70"/>
      <c r="G66" s="83"/>
      <c r="H66" s="72"/>
      <c r="I66" s="83"/>
      <c r="J66" s="140"/>
      <c r="K66" s="83"/>
      <c r="L66" s="140"/>
      <c r="M66" s="26"/>
      <c r="N66" s="116"/>
      <c r="S66" s="117"/>
      <c r="T66" s="117"/>
    </row>
    <row r="67" spans="1:21" s="91" customFormat="1" ht="15" customHeight="1" x14ac:dyDescent="0.2">
      <c r="A67" s="25"/>
      <c r="B67" s="26" t="s">
        <v>47</v>
      </c>
      <c r="C67" s="26"/>
      <c r="D67" s="26"/>
      <c r="E67" s="64">
        <f>E64*E66</f>
        <v>0</v>
      </c>
      <c r="F67" s="84" t="s">
        <v>27</v>
      </c>
      <c r="G67" s="64">
        <f>G64*G66</f>
        <v>0</v>
      </c>
      <c r="H67" s="84" t="s">
        <v>27</v>
      </c>
      <c r="I67" s="64">
        <f>I64*I66</f>
        <v>0</v>
      </c>
      <c r="J67" s="84" t="s">
        <v>27</v>
      </c>
      <c r="K67" s="64">
        <f>K64*K66</f>
        <v>0</v>
      </c>
      <c r="L67" s="84" t="s">
        <v>27</v>
      </c>
      <c r="M67" s="26"/>
      <c r="N67" s="116"/>
      <c r="S67" s="117"/>
      <c r="T67" s="117"/>
    </row>
    <row r="68" spans="1:21" s="91" customFormat="1" ht="5.25" customHeight="1" x14ac:dyDescent="0.2">
      <c r="A68" s="25"/>
      <c r="B68" s="26"/>
      <c r="C68" s="26"/>
      <c r="D68" s="26"/>
      <c r="E68" s="85"/>
      <c r="F68" s="35"/>
      <c r="G68" s="26"/>
      <c r="H68" s="26"/>
      <c r="I68" s="26"/>
      <c r="J68" s="26"/>
      <c r="K68" s="26"/>
      <c r="L68" s="26"/>
      <c r="M68" s="26"/>
      <c r="N68" s="116"/>
      <c r="S68" s="117"/>
      <c r="T68" s="117"/>
    </row>
    <row r="69" spans="1:21" s="137" customFormat="1" ht="12.75" customHeight="1" x14ac:dyDescent="0.2">
      <c r="A69" s="61"/>
      <c r="B69" s="63" t="s">
        <v>48</v>
      </c>
      <c r="C69" s="63"/>
      <c r="D69" s="63"/>
      <c r="E69" s="64">
        <f>E67+G67+I67+K67</f>
        <v>0</v>
      </c>
      <c r="F69" s="86" t="s">
        <v>27</v>
      </c>
      <c r="G69" s="63"/>
      <c r="H69" s="63"/>
      <c r="I69" s="63"/>
      <c r="J69" s="63"/>
      <c r="K69" s="63"/>
      <c r="L69" s="63"/>
      <c r="M69" s="84" t="s">
        <v>74</v>
      </c>
      <c r="N69" s="136"/>
      <c r="R69" s="91"/>
      <c r="S69" s="117"/>
      <c r="T69" s="117"/>
      <c r="U69" s="91"/>
    </row>
    <row r="70" spans="1:21" s="137" customFormat="1" ht="12.75" customHeight="1" x14ac:dyDescent="0.2">
      <c r="A70" s="61"/>
      <c r="B70" s="87" t="s">
        <v>49</v>
      </c>
      <c r="C70" s="87"/>
      <c r="D70" s="88"/>
      <c r="E70" s="54"/>
      <c r="F70" s="86" t="s">
        <v>27</v>
      </c>
      <c r="G70" s="63"/>
      <c r="H70" s="63"/>
      <c r="I70" s="63"/>
      <c r="J70" s="63"/>
      <c r="K70" s="63"/>
      <c r="L70" s="63"/>
      <c r="M70" s="133"/>
      <c r="N70" s="136"/>
      <c r="S70" s="139"/>
      <c r="T70" s="139"/>
    </row>
    <row r="71" spans="1:21" s="137" customFormat="1" ht="12.75" customHeight="1" x14ac:dyDescent="0.2">
      <c r="A71" s="61"/>
      <c r="B71" s="87" t="s">
        <v>50</v>
      </c>
      <c r="C71" s="87"/>
      <c r="D71" s="88"/>
      <c r="E71" s="77">
        <f>IF(T43&gt;T47,S44*S51,IF(T43+T44&gt;T47,T50*M71+T49*S51,S44*M71))</f>
        <v>0</v>
      </c>
      <c r="F71" s="86" t="s">
        <v>27</v>
      </c>
      <c r="G71" s="63"/>
      <c r="H71" s="63"/>
      <c r="I71" s="63"/>
      <c r="J71" s="63"/>
      <c r="K71" s="63"/>
      <c r="L71" s="63"/>
      <c r="M71" s="141">
        <f>SUM(M49:M53)</f>
        <v>0.192</v>
      </c>
      <c r="N71" s="136"/>
      <c r="S71" s="139"/>
      <c r="T71" s="139"/>
    </row>
    <row r="72" spans="1:21" s="91" customFormat="1" ht="12.75" customHeight="1" x14ac:dyDescent="0.2">
      <c r="A72" s="25"/>
      <c r="B72" s="87" t="s">
        <v>51</v>
      </c>
      <c r="C72" s="87"/>
      <c r="D72" s="88"/>
      <c r="E72" s="77">
        <f>$E$70*M72</f>
        <v>0</v>
      </c>
      <c r="F72" s="86" t="s">
        <v>27</v>
      </c>
      <c r="G72" s="89"/>
      <c r="H72" s="26"/>
      <c r="I72" s="26"/>
      <c r="J72" s="26"/>
      <c r="K72" s="26"/>
      <c r="L72" s="26"/>
      <c r="M72" s="141">
        <f>SUM(M56:M57)</f>
        <v>0</v>
      </c>
      <c r="N72" s="116"/>
      <c r="R72" s="137"/>
      <c r="S72" s="139"/>
      <c r="T72" s="139"/>
      <c r="U72" s="137"/>
    </row>
    <row r="73" spans="1:21" s="91" customFormat="1" ht="12.75" customHeight="1" x14ac:dyDescent="0.2">
      <c r="A73" s="25"/>
      <c r="B73" s="87" t="s">
        <v>52</v>
      </c>
      <c r="C73" s="87"/>
      <c r="D73" s="88"/>
      <c r="E73" s="77">
        <f>$E$70*M73</f>
        <v>0</v>
      </c>
      <c r="F73" s="86" t="s">
        <v>27</v>
      </c>
      <c r="G73" s="26"/>
      <c r="H73" s="26"/>
      <c r="I73" s="26"/>
      <c r="J73" s="26"/>
      <c r="K73" s="26"/>
      <c r="L73" s="26"/>
      <c r="M73" s="141">
        <f>M60+M62</f>
        <v>5.9999999999999995E-4</v>
      </c>
      <c r="N73" s="116"/>
      <c r="S73" s="117"/>
      <c r="T73" s="117"/>
    </row>
    <row r="74" spans="1:21" s="91" customFormat="1" ht="12.75" hidden="1" customHeight="1" x14ac:dyDescent="0.2">
      <c r="A74" s="25"/>
      <c r="B74" s="87"/>
      <c r="C74" s="87"/>
      <c r="D74" s="88"/>
      <c r="E74" s="90">
        <f>$E$70*M74</f>
        <v>0</v>
      </c>
      <c r="F74" s="86" t="s">
        <v>27</v>
      </c>
      <c r="G74" s="26"/>
      <c r="H74" s="26"/>
      <c r="I74" s="26"/>
      <c r="J74" s="26"/>
      <c r="K74" s="26"/>
      <c r="L74" s="26"/>
      <c r="M74" s="142"/>
      <c r="N74" s="116"/>
      <c r="S74" s="117"/>
      <c r="T74" s="117"/>
    </row>
    <row r="75" spans="1:21" s="91" customFormat="1" ht="12.75" hidden="1" customHeight="1" x14ac:dyDescent="0.2">
      <c r="A75" s="25"/>
      <c r="B75" s="87"/>
      <c r="C75" s="87"/>
      <c r="D75" s="88"/>
      <c r="E75" s="90">
        <f>$E$70*M75</f>
        <v>0</v>
      </c>
      <c r="F75" s="86" t="s">
        <v>27</v>
      </c>
      <c r="G75" s="26"/>
      <c r="H75" s="26"/>
      <c r="I75" s="26"/>
      <c r="J75" s="26"/>
      <c r="K75" s="26"/>
      <c r="L75" s="26"/>
      <c r="M75" s="142"/>
      <c r="N75" s="116"/>
      <c r="S75" s="117"/>
      <c r="T75" s="117"/>
    </row>
    <row r="76" spans="1:21" s="91" customFormat="1" ht="12.75" customHeight="1" x14ac:dyDescent="0.2">
      <c r="A76" s="25"/>
      <c r="B76" s="87" t="s">
        <v>53</v>
      </c>
      <c r="C76" s="87"/>
      <c r="D76" s="88"/>
      <c r="E76" s="77">
        <f>(E45*E66+G45*G66+I45*I66+K45*K66+E70)*H76*J76/1000</f>
        <v>0</v>
      </c>
      <c r="F76" s="86" t="s">
        <v>27</v>
      </c>
      <c r="G76" s="26" t="s">
        <v>54</v>
      </c>
      <c r="H76" s="92"/>
      <c r="I76" s="26" t="s">
        <v>55</v>
      </c>
      <c r="J76" s="92"/>
      <c r="K76" s="26"/>
      <c r="L76" s="26"/>
      <c r="M76" s="143"/>
      <c r="N76" s="116"/>
      <c r="S76" s="117"/>
      <c r="T76" s="117"/>
    </row>
    <row r="77" spans="1:21" s="91" customFormat="1" ht="12.75" customHeight="1" x14ac:dyDescent="0.2">
      <c r="A77" s="25"/>
      <c r="B77" s="57" t="s">
        <v>56</v>
      </c>
      <c r="C77" s="57"/>
      <c r="D77" s="58"/>
      <c r="E77" s="77">
        <f>(E45*E66+G45*G66+I45*I66+K45*K66+E70)*J77/1000</f>
        <v>0</v>
      </c>
      <c r="F77" s="86" t="s">
        <v>27</v>
      </c>
      <c r="G77" s="26"/>
      <c r="H77" s="26"/>
      <c r="I77" s="26" t="s">
        <v>55</v>
      </c>
      <c r="J77" s="92"/>
      <c r="K77" s="26"/>
      <c r="L77" s="26"/>
      <c r="M77" s="143"/>
      <c r="N77" s="116"/>
      <c r="S77" s="117"/>
      <c r="T77" s="117"/>
    </row>
    <row r="78" spans="1:21" s="91" customFormat="1" ht="12.75" customHeight="1" x14ac:dyDescent="0.2">
      <c r="A78" s="25"/>
      <c r="B78" s="59"/>
      <c r="C78" s="59"/>
      <c r="D78" s="60"/>
      <c r="E78" s="54"/>
      <c r="F78" s="86" t="s">
        <v>27</v>
      </c>
      <c r="G78" s="26"/>
      <c r="H78" s="26"/>
      <c r="I78" s="26"/>
      <c r="J78" s="144"/>
      <c r="K78" s="26"/>
      <c r="L78" s="26"/>
      <c r="M78" s="143"/>
      <c r="N78" s="116"/>
      <c r="S78" s="117"/>
      <c r="T78" s="117"/>
    </row>
    <row r="79" spans="1:21" s="26" customFormat="1" ht="5.25" customHeight="1" thickBot="1" x14ac:dyDescent="0.25">
      <c r="A79" s="25"/>
      <c r="E79" s="85"/>
      <c r="F79" s="35"/>
      <c r="N79" s="116"/>
      <c r="R79" s="91"/>
      <c r="S79" s="117"/>
      <c r="T79" s="117"/>
      <c r="U79" s="91"/>
    </row>
    <row r="80" spans="1:21" s="91" customFormat="1" ht="12.75" customHeight="1" thickBot="1" x14ac:dyDescent="0.25">
      <c r="A80" s="25"/>
      <c r="B80" s="34" t="s">
        <v>57</v>
      </c>
      <c r="C80" s="26"/>
      <c r="D80" s="26"/>
      <c r="E80" s="93">
        <f>SUM(E69:E78)</f>
        <v>0</v>
      </c>
      <c r="F80" s="94" t="s">
        <v>27</v>
      </c>
      <c r="G80" s="95" t="s">
        <v>58</v>
      </c>
      <c r="H80" s="95" t="s">
        <v>59</v>
      </c>
      <c r="I80" s="96">
        <f>E44*E66+G44*G66+I44*I66+K44*K66+E70+E78</f>
        <v>0</v>
      </c>
      <c r="J80" s="145" t="s">
        <v>75</v>
      </c>
      <c r="K80" s="96">
        <f>(E54+E58+E63)*E66+(G54+G58+G63)*G66+(I54+I58+I63)*I66+(K54+K58+K63)*K66+E71+E72+E73</f>
        <v>0</v>
      </c>
      <c r="L80" s="146" t="s">
        <v>76</v>
      </c>
      <c r="M80" s="96">
        <f>E76+E77</f>
        <v>0</v>
      </c>
      <c r="N80" s="116"/>
      <c r="R80" s="26"/>
      <c r="S80" s="85"/>
      <c r="T80" s="85"/>
      <c r="U80" s="26"/>
    </row>
    <row r="81" spans="1:20" s="91" customFormat="1" ht="4.5" customHeight="1" thickBot="1" x14ac:dyDescent="0.25">
      <c r="A81" s="97"/>
      <c r="B81" s="98"/>
      <c r="C81" s="98"/>
      <c r="D81" s="98"/>
      <c r="E81" s="98"/>
      <c r="F81" s="99"/>
      <c r="G81" s="98"/>
      <c r="H81" s="98"/>
      <c r="I81" s="98"/>
      <c r="J81" s="98"/>
      <c r="K81" s="98"/>
      <c r="L81" s="98"/>
      <c r="M81" s="98"/>
      <c r="N81" s="147"/>
      <c r="S81" s="117"/>
      <c r="T81" s="117"/>
    </row>
    <row r="82" spans="1:20" x14ac:dyDescent="0.25">
      <c r="A82" s="91"/>
      <c r="B82" s="91"/>
      <c r="C82" s="91"/>
      <c r="D82" s="91"/>
      <c r="E82" s="91"/>
      <c r="F82" s="100"/>
      <c r="G82" s="91"/>
      <c r="H82" s="91"/>
      <c r="I82" s="91"/>
    </row>
    <row r="83" spans="1:20" x14ac:dyDescent="0.25">
      <c r="A83" s="91"/>
      <c r="B83" s="91"/>
      <c r="C83" s="91"/>
      <c r="D83" s="91"/>
      <c r="E83" s="91"/>
      <c r="F83" s="100"/>
      <c r="G83" s="91"/>
      <c r="H83" s="91"/>
      <c r="I83" s="91"/>
    </row>
    <row r="84" spans="1:20" x14ac:dyDescent="0.25">
      <c r="A84" s="91"/>
      <c r="B84" s="91"/>
      <c r="C84" s="91"/>
      <c r="D84" s="91"/>
      <c r="E84" s="91"/>
      <c r="F84" s="100"/>
      <c r="G84" s="91"/>
      <c r="H84" s="91"/>
      <c r="I84" s="91"/>
    </row>
    <row r="85" spans="1:20" x14ac:dyDescent="0.25">
      <c r="A85" s="91"/>
      <c r="B85" s="91"/>
      <c r="C85" s="91"/>
      <c r="D85" s="91"/>
      <c r="E85" s="91"/>
      <c r="F85" s="100"/>
      <c r="G85" s="91"/>
      <c r="H85" s="91"/>
      <c r="I85" s="91"/>
    </row>
    <row r="86" spans="1:20" x14ac:dyDescent="0.25">
      <c r="A86" s="91"/>
      <c r="B86" s="91"/>
      <c r="C86" s="91"/>
      <c r="D86" s="91"/>
      <c r="E86" s="91"/>
      <c r="F86" s="100"/>
      <c r="G86" s="91"/>
      <c r="H86" s="91"/>
      <c r="I86" s="91"/>
    </row>
    <row r="87" spans="1:20" x14ac:dyDescent="0.25">
      <c r="A87" s="91"/>
      <c r="B87" s="91"/>
      <c r="C87" s="91"/>
      <c r="D87" s="91"/>
      <c r="E87" s="91"/>
      <c r="F87" s="100"/>
      <c r="G87" s="91"/>
      <c r="H87" s="91"/>
      <c r="I87" s="91"/>
    </row>
  </sheetData>
  <sheetProtection password="91DE" sheet="1" objects="1" scenarios="1"/>
  <mergeCells count="26">
    <mergeCell ref="B78:D78"/>
    <mergeCell ref="B72:D72"/>
    <mergeCell ref="B73:D73"/>
    <mergeCell ref="B74:D74"/>
    <mergeCell ref="B75:D75"/>
    <mergeCell ref="B76:D76"/>
    <mergeCell ref="B77:D77"/>
    <mergeCell ref="B42:D42"/>
    <mergeCell ref="S42:T42"/>
    <mergeCell ref="B43:D43"/>
    <mergeCell ref="B57:D57"/>
    <mergeCell ref="B70:D70"/>
    <mergeCell ref="B71:D71"/>
    <mergeCell ref="I16:J16"/>
    <mergeCell ref="E18:M18"/>
    <mergeCell ref="L23:M23"/>
    <mergeCell ref="M34:M36"/>
    <mergeCell ref="S39:S41"/>
    <mergeCell ref="T39:T41"/>
    <mergeCell ref="A3:B3"/>
    <mergeCell ref="C3:F3"/>
    <mergeCell ref="H3:M3"/>
    <mergeCell ref="D5:M5"/>
    <mergeCell ref="D7:M7"/>
    <mergeCell ref="E12:G12"/>
    <mergeCell ref="I12:J12"/>
  </mergeCells>
  <pageMargins left="0.7" right="0.7" top="0.78740157499999996" bottom="0.78740157499999996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275D5-BAE6-47AD-8E03-38391AFE6F10}">
  <dimension ref="A1:X87"/>
  <sheetViews>
    <sheetView workbookViewId="0">
      <selection activeCell="C3" sqref="C3:F3"/>
    </sheetView>
  </sheetViews>
  <sheetFormatPr baseColWidth="10" defaultRowHeight="15" x14ac:dyDescent="0.25"/>
  <cols>
    <col min="1" max="1" width="2.28515625" style="18" customWidth="1"/>
    <col min="2" max="2" width="3.7109375" style="18" customWidth="1"/>
    <col min="3" max="3" width="9.140625" style="18" customWidth="1"/>
    <col min="4" max="4" width="18.7109375" style="18" customWidth="1"/>
    <col min="5" max="5" width="10.7109375" style="18" customWidth="1"/>
    <col min="6" max="6" width="4.28515625" style="19" customWidth="1"/>
    <col min="7" max="7" width="10.7109375" style="18" customWidth="1"/>
    <col min="8" max="8" width="5.140625" style="18" customWidth="1"/>
    <col min="9" max="9" width="10.140625" style="18" customWidth="1"/>
    <col min="10" max="10" width="5.140625" customWidth="1"/>
    <col min="12" max="12" width="5.140625" customWidth="1"/>
    <col min="14" max="14" width="1.42578125" customWidth="1"/>
    <col min="15" max="15" width="6" customWidth="1"/>
    <col min="17" max="21" width="0" hidden="1" customWidth="1"/>
  </cols>
  <sheetData>
    <row r="1" spans="1:24" s="18" customFormat="1" ht="12.75" x14ac:dyDescent="0.2">
      <c r="A1" s="1"/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101"/>
      <c r="S1" s="102"/>
      <c r="T1" s="102"/>
    </row>
    <row r="2" spans="1:24" s="18" customFormat="1" ht="12.75" x14ac:dyDescent="0.2">
      <c r="A2" s="4"/>
      <c r="B2" s="5" t="s">
        <v>1</v>
      </c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103"/>
      <c r="S2" s="102"/>
      <c r="T2" s="102"/>
    </row>
    <row r="3" spans="1:24" s="105" customFormat="1" ht="18" customHeight="1" x14ac:dyDescent="0.2">
      <c r="A3" s="7" t="s">
        <v>2</v>
      </c>
      <c r="B3" s="8"/>
      <c r="C3" s="9"/>
      <c r="D3" s="10"/>
      <c r="E3" s="10"/>
      <c r="F3" s="11"/>
      <c r="G3" s="12" t="s">
        <v>3</v>
      </c>
      <c r="H3" s="9"/>
      <c r="I3" s="10"/>
      <c r="J3" s="10"/>
      <c r="K3" s="10"/>
      <c r="L3" s="10"/>
      <c r="M3" s="11"/>
      <c r="N3" s="104"/>
      <c r="P3" s="106" t="s">
        <v>60</v>
      </c>
      <c r="Q3" s="106"/>
      <c r="R3" s="106"/>
      <c r="S3" s="107"/>
      <c r="T3" s="107"/>
      <c r="U3" s="106"/>
      <c r="V3" s="106"/>
      <c r="W3" s="106"/>
      <c r="X3" s="106"/>
    </row>
    <row r="4" spans="1:24" s="105" customFormat="1" ht="5.25" customHeight="1" x14ac:dyDescent="0.2">
      <c r="A4" s="13"/>
      <c r="B4" s="14"/>
      <c r="C4" s="15"/>
      <c r="D4" s="15"/>
      <c r="E4" s="12"/>
      <c r="F4" s="14"/>
      <c r="G4" s="14"/>
      <c r="H4" s="12"/>
      <c r="I4" s="12"/>
      <c r="J4" s="108"/>
      <c r="K4" s="12"/>
      <c r="L4" s="108"/>
      <c r="M4" s="108"/>
      <c r="N4" s="104"/>
      <c r="S4" s="109"/>
      <c r="T4" s="109"/>
    </row>
    <row r="5" spans="1:24" s="105" customFormat="1" ht="18" customHeight="1" x14ac:dyDescent="0.2">
      <c r="A5" s="13" t="s">
        <v>4</v>
      </c>
      <c r="B5" s="14"/>
      <c r="C5" s="15"/>
      <c r="D5" s="9"/>
      <c r="E5" s="10"/>
      <c r="F5" s="10"/>
      <c r="G5" s="10"/>
      <c r="H5" s="10"/>
      <c r="I5" s="10"/>
      <c r="J5" s="10"/>
      <c r="K5" s="10"/>
      <c r="L5" s="10"/>
      <c r="M5" s="11"/>
      <c r="N5" s="104"/>
      <c r="S5" s="109"/>
      <c r="T5" s="109"/>
    </row>
    <row r="6" spans="1:24" s="105" customFormat="1" ht="5.25" customHeight="1" x14ac:dyDescent="0.2">
      <c r="A6" s="13"/>
      <c r="B6" s="14"/>
      <c r="C6" s="15"/>
      <c r="D6" s="15"/>
      <c r="E6" s="12"/>
      <c r="F6" s="14"/>
      <c r="G6" s="14"/>
      <c r="H6" s="12"/>
      <c r="I6" s="12"/>
      <c r="J6" s="108"/>
      <c r="K6" s="12"/>
      <c r="L6" s="108"/>
      <c r="M6" s="108"/>
      <c r="N6" s="104"/>
      <c r="S6" s="109"/>
      <c r="T6" s="109"/>
    </row>
    <row r="7" spans="1:24" s="105" customFormat="1" ht="18" customHeight="1" x14ac:dyDescent="0.2">
      <c r="A7" s="13" t="s">
        <v>5</v>
      </c>
      <c r="B7" s="14"/>
      <c r="C7" s="15"/>
      <c r="D7" s="9"/>
      <c r="E7" s="10"/>
      <c r="F7" s="10"/>
      <c r="G7" s="10"/>
      <c r="H7" s="10"/>
      <c r="I7" s="10"/>
      <c r="J7" s="10"/>
      <c r="K7" s="10"/>
      <c r="L7" s="10"/>
      <c r="M7" s="11"/>
      <c r="N7" s="104"/>
      <c r="P7" s="110" t="s">
        <v>61</v>
      </c>
      <c r="S7" s="109"/>
      <c r="T7" s="109"/>
      <c r="V7" s="110"/>
      <c r="W7" s="110"/>
      <c r="X7" s="110"/>
    </row>
    <row r="8" spans="1:24" s="105" customFormat="1" ht="5.25" customHeight="1" thickBot="1" x14ac:dyDescent="0.2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11"/>
      <c r="S8" s="109"/>
      <c r="T8" s="109"/>
    </row>
    <row r="9" spans="1:24" s="18" customFormat="1" ht="13.5" thickBot="1" x14ac:dyDescent="0.25">
      <c r="F9" s="19"/>
      <c r="S9" s="102"/>
      <c r="T9" s="102"/>
    </row>
    <row r="10" spans="1:24" s="32" customFormat="1" ht="12.75" x14ac:dyDescent="0.2">
      <c r="A10" s="1"/>
      <c r="B10" s="20" t="s">
        <v>6</v>
      </c>
      <c r="C10" s="2"/>
      <c r="D10" s="3"/>
      <c r="E10" s="3"/>
      <c r="F10" s="21"/>
      <c r="G10" s="3"/>
      <c r="H10" s="3"/>
      <c r="I10" s="3"/>
      <c r="J10" s="3"/>
      <c r="K10" s="3"/>
      <c r="L10" s="3"/>
      <c r="M10" s="3"/>
      <c r="N10" s="101"/>
      <c r="P10" s="150" t="s">
        <v>61</v>
      </c>
      <c r="Q10" s="151"/>
      <c r="R10" s="151"/>
      <c r="S10" s="152"/>
      <c r="T10" s="152"/>
      <c r="U10" s="151"/>
      <c r="V10" s="151"/>
      <c r="W10" s="151"/>
      <c r="X10" s="151"/>
    </row>
    <row r="11" spans="1:24" s="18" customFormat="1" ht="12.75" x14ac:dyDescent="0.2">
      <c r="A11" s="4"/>
      <c r="B11" s="22" t="s">
        <v>7</v>
      </c>
      <c r="C11" s="5"/>
      <c r="D11" s="6"/>
      <c r="E11" s="6"/>
      <c r="F11" s="23"/>
      <c r="G11" s="6"/>
      <c r="H11" s="6"/>
      <c r="I11" s="24"/>
      <c r="J11" s="112"/>
      <c r="K11" s="24"/>
      <c r="L11" s="112"/>
      <c r="M11" s="112"/>
      <c r="N11" s="103"/>
      <c r="S11" s="102"/>
      <c r="T11" s="102"/>
    </row>
    <row r="12" spans="1:24" s="91" customFormat="1" ht="13.5" customHeight="1" x14ac:dyDescent="0.2">
      <c r="A12" s="25"/>
      <c r="B12" s="26"/>
      <c r="C12" s="26"/>
      <c r="D12" s="26"/>
      <c r="E12" s="27" t="s">
        <v>8</v>
      </c>
      <c r="F12" s="27"/>
      <c r="G12" s="27"/>
      <c r="H12" s="26"/>
      <c r="I12" s="113"/>
      <c r="J12" s="113"/>
      <c r="K12" s="114"/>
      <c r="L12" s="115"/>
      <c r="M12" s="115"/>
      <c r="N12" s="116"/>
      <c r="S12" s="117"/>
      <c r="T12" s="117"/>
    </row>
    <row r="13" spans="1:24" s="18" customFormat="1" ht="3.75" customHeight="1" x14ac:dyDescent="0.2">
      <c r="A13" s="28"/>
      <c r="B13" s="29"/>
      <c r="C13" s="29"/>
      <c r="D13" s="29"/>
      <c r="E13" s="29"/>
      <c r="F13" s="30"/>
      <c r="G13" s="29"/>
      <c r="H13" s="29"/>
      <c r="I13" s="29"/>
      <c r="J13" s="29"/>
      <c r="K13" s="29"/>
      <c r="L13" s="29"/>
      <c r="M13" s="29"/>
      <c r="N13" s="118"/>
      <c r="S13" s="102"/>
      <c r="T13" s="102"/>
    </row>
    <row r="14" spans="1:24" s="18" customFormat="1" ht="3.75" customHeight="1" x14ac:dyDescent="0.2">
      <c r="A14" s="31"/>
      <c r="B14" s="32"/>
      <c r="C14" s="32"/>
      <c r="D14" s="32"/>
      <c r="E14" s="32"/>
      <c r="F14" s="33"/>
      <c r="G14" s="32"/>
      <c r="H14" s="32"/>
      <c r="I14" s="32"/>
      <c r="J14" s="32"/>
      <c r="K14" s="32"/>
      <c r="L14" s="32"/>
      <c r="M14" s="32"/>
      <c r="N14" s="119"/>
      <c r="S14" s="102"/>
      <c r="T14" s="102"/>
    </row>
    <row r="15" spans="1:24" s="18" customFormat="1" ht="12.75" x14ac:dyDescent="0.2">
      <c r="A15" s="31"/>
      <c r="B15" s="34" t="s">
        <v>9</v>
      </c>
      <c r="C15" s="32"/>
      <c r="D15" s="32"/>
      <c r="E15" s="32"/>
      <c r="F15" s="33"/>
      <c r="G15" s="32"/>
      <c r="H15" s="32"/>
      <c r="I15" s="32"/>
      <c r="J15" s="32"/>
      <c r="K15" s="32"/>
      <c r="L15" s="32"/>
      <c r="M15" s="32"/>
      <c r="N15" s="119"/>
      <c r="S15" s="102"/>
      <c r="T15" s="102"/>
    </row>
    <row r="16" spans="1:24" s="18" customFormat="1" ht="15" customHeight="1" x14ac:dyDescent="0.2">
      <c r="A16" s="31"/>
      <c r="B16" s="26" t="s">
        <v>10</v>
      </c>
      <c r="C16" s="32"/>
      <c r="D16" s="32"/>
      <c r="E16" s="32"/>
      <c r="F16" s="33"/>
      <c r="G16" s="32"/>
      <c r="H16" s="26"/>
      <c r="I16" s="113"/>
      <c r="J16" s="113"/>
      <c r="K16" s="114"/>
      <c r="L16" s="115"/>
      <c r="M16" s="115"/>
      <c r="N16" s="119"/>
      <c r="S16" s="102"/>
      <c r="T16" s="102"/>
    </row>
    <row r="17" spans="1:20" s="91" customFormat="1" ht="6" customHeight="1" x14ac:dyDescent="0.2">
      <c r="A17" s="25"/>
      <c r="B17" s="26"/>
      <c r="C17" s="26"/>
      <c r="D17" s="26"/>
      <c r="E17" s="26"/>
      <c r="F17" s="35"/>
      <c r="G17" s="26"/>
      <c r="H17" s="26"/>
      <c r="I17" s="26"/>
      <c r="J17" s="26"/>
      <c r="K17" s="26"/>
      <c r="L17" s="26"/>
      <c r="M17" s="26"/>
      <c r="N17" s="116"/>
      <c r="S17" s="117"/>
      <c r="T17" s="117"/>
    </row>
    <row r="18" spans="1:20" s="18" customFormat="1" ht="15" customHeight="1" x14ac:dyDescent="0.2">
      <c r="A18" s="31"/>
      <c r="B18" s="26" t="s">
        <v>11</v>
      </c>
      <c r="C18" s="32"/>
      <c r="D18" s="32"/>
      <c r="E18" s="120"/>
      <c r="F18" s="120"/>
      <c r="G18" s="120"/>
      <c r="H18" s="120"/>
      <c r="I18" s="120"/>
      <c r="J18" s="120"/>
      <c r="K18" s="120"/>
      <c r="L18" s="120"/>
      <c r="M18" s="120"/>
      <c r="N18" s="119"/>
      <c r="S18" s="102"/>
      <c r="T18" s="102"/>
    </row>
    <row r="19" spans="1:20" s="18" customFormat="1" ht="3.75" customHeight="1" x14ac:dyDescent="0.2">
      <c r="A19" s="28"/>
      <c r="B19" s="29"/>
      <c r="C19" s="29"/>
      <c r="D19" s="29"/>
      <c r="E19" s="29"/>
      <c r="F19" s="30"/>
      <c r="G19" s="29"/>
      <c r="H19" s="29"/>
      <c r="I19" s="29"/>
      <c r="J19" s="29"/>
      <c r="K19" s="29"/>
      <c r="L19" s="29"/>
      <c r="M19" s="29"/>
      <c r="N19" s="118"/>
      <c r="S19" s="102"/>
      <c r="T19" s="102"/>
    </row>
    <row r="20" spans="1:20" s="18" customFormat="1" ht="12.75" x14ac:dyDescent="0.2">
      <c r="A20" s="31"/>
      <c r="B20" s="34" t="s">
        <v>12</v>
      </c>
      <c r="C20" s="32"/>
      <c r="D20" s="32"/>
      <c r="E20" s="32"/>
      <c r="F20" s="33"/>
      <c r="G20" s="32"/>
      <c r="H20" s="32"/>
      <c r="I20" s="32"/>
      <c r="J20" s="32"/>
      <c r="K20" s="32"/>
      <c r="L20" s="32"/>
      <c r="M20" s="32"/>
      <c r="N20" s="119"/>
      <c r="S20" s="102"/>
      <c r="T20" s="102"/>
    </row>
    <row r="21" spans="1:20" s="105" customFormat="1" ht="15" customHeight="1" x14ac:dyDescent="0.2">
      <c r="A21" s="36"/>
      <c r="B21" s="22" t="s">
        <v>13</v>
      </c>
      <c r="C21" s="37"/>
      <c r="D21" s="37"/>
      <c r="E21" s="37"/>
      <c r="F21" s="38"/>
      <c r="G21" s="37"/>
      <c r="H21" s="37"/>
      <c r="I21" s="37"/>
      <c r="J21" s="37"/>
      <c r="K21" s="37"/>
      <c r="L21" s="37"/>
      <c r="M21" s="37"/>
      <c r="N21" s="121"/>
      <c r="S21" s="109"/>
      <c r="T21" s="109"/>
    </row>
    <row r="22" spans="1:20" s="105" customFormat="1" ht="4.5" customHeight="1" x14ac:dyDescent="0.2">
      <c r="A22" s="39"/>
      <c r="B22" s="40"/>
      <c r="C22" s="15"/>
      <c r="D22" s="15"/>
      <c r="E22" s="15"/>
      <c r="F22" s="41"/>
      <c r="G22" s="15"/>
      <c r="H22" s="15"/>
      <c r="I22" s="15"/>
      <c r="J22" s="15"/>
      <c r="K22" s="15"/>
      <c r="L22" s="15"/>
      <c r="M22" s="15"/>
      <c r="N22" s="104"/>
      <c r="S22" s="109"/>
      <c r="T22" s="109"/>
    </row>
    <row r="23" spans="1:20" s="91" customFormat="1" ht="15" customHeight="1" x14ac:dyDescent="0.2">
      <c r="A23" s="25"/>
      <c r="B23" s="42"/>
      <c r="C23" s="26" t="s">
        <v>14</v>
      </c>
      <c r="D23" s="26"/>
      <c r="E23" s="43"/>
      <c r="F23" s="35"/>
      <c r="G23" s="26" t="s">
        <v>15</v>
      </c>
      <c r="H23" s="26"/>
      <c r="I23" s="26"/>
      <c r="J23" s="26"/>
      <c r="K23" s="62" t="s">
        <v>62</v>
      </c>
      <c r="L23" s="122"/>
      <c r="M23" s="123"/>
      <c r="N23" s="116"/>
      <c r="S23" s="117"/>
      <c r="T23" s="117"/>
    </row>
    <row r="24" spans="1:20" s="18" customFormat="1" ht="4.5" customHeight="1" x14ac:dyDescent="0.2">
      <c r="A24" s="31"/>
      <c r="B24" s="32"/>
      <c r="C24" s="32"/>
      <c r="D24" s="32"/>
      <c r="E24" s="32"/>
      <c r="F24" s="33"/>
      <c r="G24" s="32"/>
      <c r="H24" s="32"/>
      <c r="I24" s="32"/>
      <c r="J24" s="32"/>
      <c r="K24" s="32"/>
      <c r="L24" s="32"/>
      <c r="M24" s="32"/>
      <c r="N24" s="119"/>
      <c r="S24" s="102"/>
      <c r="T24" s="102"/>
    </row>
    <row r="25" spans="1:20" s="91" customFormat="1" ht="15" customHeight="1" x14ac:dyDescent="0.2">
      <c r="A25" s="25"/>
      <c r="B25" s="42"/>
      <c r="C25" s="26" t="s">
        <v>16</v>
      </c>
      <c r="D25" s="26"/>
      <c r="E25" s="43"/>
      <c r="F25" s="35"/>
      <c r="G25" s="26" t="s">
        <v>17</v>
      </c>
      <c r="H25" s="26"/>
      <c r="I25" s="26"/>
      <c r="J25" s="26"/>
      <c r="K25" s="26"/>
      <c r="L25" s="26"/>
      <c r="M25" s="26"/>
      <c r="N25" s="116"/>
      <c r="S25" s="117"/>
      <c r="T25" s="117"/>
    </row>
    <row r="26" spans="1:20" s="18" customFormat="1" ht="4.5" customHeight="1" x14ac:dyDescent="0.2">
      <c r="A26" s="31"/>
      <c r="B26" s="29"/>
      <c r="C26" s="29"/>
      <c r="D26" s="29"/>
      <c r="E26" s="29"/>
      <c r="F26" s="30"/>
      <c r="G26" s="29"/>
      <c r="H26" s="29"/>
      <c r="I26" s="29"/>
      <c r="J26" s="29"/>
      <c r="K26" s="29"/>
      <c r="L26" s="29"/>
      <c r="M26" s="29"/>
      <c r="N26" s="118"/>
      <c r="S26" s="102"/>
      <c r="T26" s="102"/>
    </row>
    <row r="27" spans="1:20" s="18" customFormat="1" ht="3.75" customHeight="1" x14ac:dyDescent="0.2">
      <c r="A27" s="31"/>
      <c r="B27" s="32"/>
      <c r="C27" s="32"/>
      <c r="D27" s="32"/>
      <c r="E27" s="32"/>
      <c r="F27" s="33"/>
      <c r="G27" s="32"/>
      <c r="H27" s="32"/>
      <c r="I27" s="32"/>
      <c r="J27" s="32"/>
      <c r="K27" s="32"/>
      <c r="L27" s="32"/>
      <c r="M27" s="32"/>
      <c r="N27" s="119"/>
      <c r="S27" s="102"/>
      <c r="T27" s="102"/>
    </row>
    <row r="28" spans="1:20" s="18" customFormat="1" ht="12.75" x14ac:dyDescent="0.2">
      <c r="A28" s="31"/>
      <c r="B28" s="40" t="s">
        <v>18</v>
      </c>
      <c r="C28" s="32"/>
      <c r="D28" s="32"/>
      <c r="E28" s="32"/>
      <c r="F28" s="33"/>
      <c r="G28" s="32"/>
      <c r="H28" s="32"/>
      <c r="I28" s="32"/>
      <c r="J28" s="32"/>
      <c r="K28" s="32"/>
      <c r="L28" s="32"/>
      <c r="M28" s="32"/>
      <c r="N28" s="119"/>
      <c r="S28" s="102"/>
      <c r="T28" s="102"/>
    </row>
    <row r="29" spans="1:20" s="91" customFormat="1" ht="15" customHeight="1" x14ac:dyDescent="0.2">
      <c r="A29" s="25"/>
      <c r="B29" s="42"/>
      <c r="C29" s="26" t="s">
        <v>19</v>
      </c>
      <c r="D29" s="26"/>
      <c r="E29" s="44">
        <v>39</v>
      </c>
      <c r="F29" s="35"/>
      <c r="G29" s="26" t="s">
        <v>20</v>
      </c>
      <c r="H29" s="26"/>
      <c r="I29" s="26"/>
      <c r="J29" s="26"/>
      <c r="K29" s="26"/>
      <c r="L29" s="26"/>
      <c r="M29" s="26"/>
      <c r="N29" s="116"/>
      <c r="S29" s="117"/>
      <c r="T29" s="117"/>
    </row>
    <row r="30" spans="1:20" s="18" customFormat="1" ht="4.5" customHeight="1" x14ac:dyDescent="0.2">
      <c r="A30" s="28"/>
      <c r="B30" s="29"/>
      <c r="C30" s="29"/>
      <c r="D30" s="29"/>
      <c r="E30" s="29"/>
      <c r="F30" s="30"/>
      <c r="G30" s="29"/>
      <c r="H30" s="29"/>
      <c r="I30" s="29"/>
      <c r="J30" s="29"/>
      <c r="K30" s="29"/>
      <c r="L30" s="29"/>
      <c r="M30" s="29"/>
      <c r="N30" s="118"/>
      <c r="S30" s="102"/>
      <c r="T30" s="102"/>
    </row>
    <row r="31" spans="1:20" s="32" customFormat="1" ht="12.75" x14ac:dyDescent="0.2">
      <c r="A31" s="31"/>
      <c r="B31" s="34" t="s">
        <v>21</v>
      </c>
      <c r="F31" s="33"/>
      <c r="N31" s="119"/>
      <c r="S31" s="124"/>
      <c r="T31" s="124"/>
    </row>
    <row r="32" spans="1:20" s="105" customFormat="1" ht="15" customHeight="1" x14ac:dyDescent="0.2">
      <c r="A32" s="36"/>
      <c r="B32" s="22" t="s">
        <v>22</v>
      </c>
      <c r="C32" s="37"/>
      <c r="D32" s="37"/>
      <c r="E32" s="37"/>
      <c r="F32" s="38"/>
      <c r="G32" s="37"/>
      <c r="H32" s="37"/>
      <c r="I32" s="37"/>
      <c r="J32" s="37"/>
      <c r="K32" s="37"/>
      <c r="L32" s="37"/>
      <c r="M32" s="37"/>
      <c r="N32" s="121"/>
      <c r="S32" s="109"/>
      <c r="T32" s="109"/>
    </row>
    <row r="33" spans="1:21" s="105" customFormat="1" ht="3.75" customHeight="1" x14ac:dyDescent="0.2">
      <c r="A33" s="39"/>
      <c r="B33" s="15"/>
      <c r="C33" s="15"/>
      <c r="D33" s="15"/>
      <c r="E33" s="15"/>
      <c r="F33" s="41"/>
      <c r="G33" s="15"/>
      <c r="H33" s="15"/>
      <c r="I33" s="15"/>
      <c r="J33" s="15"/>
      <c r="K33" s="15"/>
      <c r="L33" s="15"/>
      <c r="M33" s="15"/>
      <c r="N33" s="104"/>
      <c r="S33" s="109"/>
      <c r="T33" s="109"/>
    </row>
    <row r="34" spans="1:21" s="18" customFormat="1" ht="12.75" x14ac:dyDescent="0.2">
      <c r="A34" s="31"/>
      <c r="B34" s="32"/>
      <c r="C34" s="32"/>
      <c r="D34" s="45" t="s">
        <v>23</v>
      </c>
      <c r="E34" s="46"/>
      <c r="F34" s="47"/>
      <c r="G34" s="46"/>
      <c r="H34" s="32"/>
      <c r="I34" s="46"/>
      <c r="J34" s="32"/>
      <c r="K34" s="46"/>
      <c r="L34" s="32"/>
      <c r="M34" s="125" t="s">
        <v>63</v>
      </c>
      <c r="N34" s="119"/>
      <c r="S34" s="102"/>
      <c r="T34" s="102"/>
    </row>
    <row r="35" spans="1:21" s="91" customFormat="1" ht="11.25" x14ac:dyDescent="0.2">
      <c r="A35" s="25"/>
      <c r="B35" s="26" t="s">
        <v>8</v>
      </c>
      <c r="C35" s="26"/>
      <c r="D35" s="26"/>
      <c r="E35" s="44"/>
      <c r="F35" s="35"/>
      <c r="G35" s="48"/>
      <c r="H35" s="26"/>
      <c r="I35" s="48"/>
      <c r="J35" s="26"/>
      <c r="K35" s="48"/>
      <c r="L35" s="26"/>
      <c r="M35" s="126"/>
      <c r="N35" s="116"/>
      <c r="S35" s="117"/>
      <c r="T35" s="117"/>
    </row>
    <row r="36" spans="1:21" s="91" customFormat="1" ht="11.25" x14ac:dyDescent="0.2">
      <c r="A36" s="25"/>
      <c r="B36" s="26" t="s">
        <v>24</v>
      </c>
      <c r="C36" s="26"/>
      <c r="D36" s="26"/>
      <c r="E36" s="44"/>
      <c r="F36" s="35"/>
      <c r="G36" s="48"/>
      <c r="H36" s="26"/>
      <c r="I36" s="48"/>
      <c r="J36" s="26"/>
      <c r="K36" s="48"/>
      <c r="L36" s="26"/>
      <c r="M36" s="127"/>
      <c r="N36" s="116"/>
      <c r="S36" s="117"/>
      <c r="T36" s="117"/>
    </row>
    <row r="37" spans="1:21" ht="3.75" customHeight="1" x14ac:dyDescent="0.25">
      <c r="A37" s="49"/>
      <c r="B37" s="50"/>
      <c r="C37" s="50"/>
      <c r="D37" s="50"/>
      <c r="E37" s="51"/>
      <c r="F37" s="52"/>
      <c r="G37" s="50"/>
      <c r="H37" s="50"/>
      <c r="I37" s="50"/>
      <c r="J37" s="148"/>
      <c r="K37" s="148"/>
      <c r="L37" s="148"/>
      <c r="M37" s="148"/>
      <c r="N37" s="149"/>
    </row>
    <row r="38" spans="1:21" ht="3.75" customHeight="1" x14ac:dyDescent="0.25">
      <c r="A38" s="25"/>
      <c r="B38" s="26"/>
      <c r="C38" s="26"/>
      <c r="D38" s="26"/>
      <c r="E38" s="26"/>
      <c r="F38" s="35"/>
      <c r="G38" s="26"/>
      <c r="H38" s="26"/>
      <c r="I38" s="26"/>
      <c r="J38" s="148"/>
      <c r="K38" s="148"/>
      <c r="L38" s="148"/>
      <c r="M38" s="148"/>
      <c r="N38" s="149"/>
    </row>
    <row r="39" spans="1:21" x14ac:dyDescent="0.25">
      <c r="A39" s="39"/>
      <c r="B39" s="40" t="s">
        <v>25</v>
      </c>
      <c r="C39" s="15"/>
      <c r="D39" s="15"/>
      <c r="E39" s="53"/>
      <c r="F39" s="41"/>
      <c r="G39" s="15"/>
      <c r="H39" s="15"/>
      <c r="I39" s="15"/>
      <c r="J39" s="148"/>
      <c r="K39" s="148"/>
      <c r="L39" s="148"/>
      <c r="M39" s="148"/>
      <c r="N39" s="149"/>
      <c r="R39" s="105"/>
      <c r="S39" s="128">
        <f>E29/40</f>
        <v>0.97499999999999998</v>
      </c>
      <c r="T39" s="128">
        <v>1</v>
      </c>
      <c r="U39" s="105"/>
    </row>
    <row r="40" spans="1:21" ht="3.75" customHeight="1" x14ac:dyDescent="0.25">
      <c r="A40" s="25"/>
      <c r="B40" s="26"/>
      <c r="C40" s="26"/>
      <c r="D40" s="26"/>
      <c r="E40" s="26"/>
      <c r="F40" s="35"/>
      <c r="G40" s="26"/>
      <c r="H40" s="26"/>
      <c r="I40" s="26"/>
      <c r="J40" s="148"/>
      <c r="K40" s="148"/>
      <c r="L40" s="148"/>
      <c r="M40" s="148"/>
      <c r="N40" s="149"/>
      <c r="R40" s="91"/>
      <c r="S40" s="128"/>
      <c r="T40" s="128"/>
      <c r="U40" s="91"/>
    </row>
    <row r="41" spans="1:21" x14ac:dyDescent="0.25">
      <c r="A41" s="25"/>
      <c r="B41" s="26" t="s">
        <v>26</v>
      </c>
      <c r="C41" s="26"/>
      <c r="D41" s="26"/>
      <c r="E41" s="54"/>
      <c r="F41" s="55" t="s">
        <v>27</v>
      </c>
      <c r="G41" s="54"/>
      <c r="H41" s="56" t="s">
        <v>27</v>
      </c>
      <c r="I41" s="54"/>
      <c r="J41" s="55" t="s">
        <v>27</v>
      </c>
      <c r="K41" s="54"/>
      <c r="L41" s="56" t="s">
        <v>27</v>
      </c>
      <c r="M41" s="131">
        <f>E29/39</f>
        <v>1</v>
      </c>
      <c r="N41" s="149"/>
      <c r="R41" s="91"/>
      <c r="S41" s="128"/>
      <c r="T41" s="128"/>
      <c r="U41" s="91"/>
    </row>
    <row r="42" spans="1:21" x14ac:dyDescent="0.25">
      <c r="A42" s="25"/>
      <c r="B42" s="57" t="s">
        <v>28</v>
      </c>
      <c r="C42" s="57"/>
      <c r="D42" s="58"/>
      <c r="E42" s="54"/>
      <c r="F42" s="55" t="s">
        <v>27</v>
      </c>
      <c r="G42" s="54"/>
      <c r="H42" s="55" t="s">
        <v>27</v>
      </c>
      <c r="I42" s="54"/>
      <c r="J42" s="55" t="s">
        <v>27</v>
      </c>
      <c r="K42" s="54"/>
      <c r="L42" s="55" t="s">
        <v>27</v>
      </c>
      <c r="M42" s="132"/>
      <c r="N42" s="149"/>
      <c r="R42" s="91"/>
      <c r="S42" s="129" t="s">
        <v>64</v>
      </c>
      <c r="T42" s="129"/>
      <c r="U42" s="91" t="s">
        <v>65</v>
      </c>
    </row>
    <row r="43" spans="1:21" x14ac:dyDescent="0.25">
      <c r="A43" s="25"/>
      <c r="B43" s="59" t="s">
        <v>29</v>
      </c>
      <c r="C43" s="59"/>
      <c r="D43" s="60"/>
      <c r="E43" s="54"/>
      <c r="F43" s="55" t="s">
        <v>27</v>
      </c>
      <c r="G43" s="54"/>
      <c r="H43" s="55" t="s">
        <v>27</v>
      </c>
      <c r="I43" s="54"/>
      <c r="J43" s="55" t="s">
        <v>27</v>
      </c>
      <c r="K43" s="54"/>
      <c r="L43" s="55" t="s">
        <v>27</v>
      </c>
      <c r="M43" s="132"/>
      <c r="N43" s="149"/>
      <c r="R43" s="91" t="s">
        <v>66</v>
      </c>
      <c r="S43" s="117">
        <f>(E41*E66+G41*G66+I41*I66+K41*K66)</f>
        <v>0</v>
      </c>
      <c r="T43" s="117">
        <f>S43/S39</f>
        <v>0</v>
      </c>
      <c r="U43" s="91"/>
    </row>
    <row r="44" spans="1:21" x14ac:dyDescent="0.25">
      <c r="A44" s="61"/>
      <c r="B44" s="62"/>
      <c r="C44" s="63"/>
      <c r="D44" s="62" t="s">
        <v>30</v>
      </c>
      <c r="E44" s="64">
        <f>SUM(E41:E43)</f>
        <v>0</v>
      </c>
      <c r="F44" s="65" t="s">
        <v>27</v>
      </c>
      <c r="G44" s="64">
        <f>SUM(G41:G43)</f>
        <v>0</v>
      </c>
      <c r="H44" s="66" t="s">
        <v>27</v>
      </c>
      <c r="I44" s="64">
        <f>SUM(I41:I43)</f>
        <v>0</v>
      </c>
      <c r="J44" s="65" t="s">
        <v>27</v>
      </c>
      <c r="K44" s="64">
        <f>SUM(K41:K43)</f>
        <v>0</v>
      </c>
      <c r="L44" s="84" t="s">
        <v>27</v>
      </c>
      <c r="M44" s="148"/>
      <c r="N44" s="149"/>
      <c r="R44" s="91" t="s">
        <v>67</v>
      </c>
      <c r="S44" s="117">
        <f>E70</f>
        <v>0</v>
      </c>
      <c r="T44" s="117">
        <f>S44/S39</f>
        <v>0</v>
      </c>
      <c r="U44" s="91"/>
    </row>
    <row r="45" spans="1:21" x14ac:dyDescent="0.25">
      <c r="A45" s="61"/>
      <c r="B45" s="62"/>
      <c r="C45" s="63"/>
      <c r="D45" s="62" t="s">
        <v>31</v>
      </c>
      <c r="E45" s="67"/>
      <c r="F45" s="65" t="s">
        <v>27</v>
      </c>
      <c r="G45" s="68"/>
      <c r="H45" s="65" t="s">
        <v>27</v>
      </c>
      <c r="I45" s="68"/>
      <c r="J45" s="65" t="s">
        <v>27</v>
      </c>
      <c r="K45" s="68"/>
      <c r="L45" s="84" t="s">
        <v>27</v>
      </c>
      <c r="M45" s="148"/>
      <c r="N45" s="149"/>
      <c r="R45" s="91"/>
      <c r="S45" s="117"/>
      <c r="T45" s="117"/>
      <c r="U45" s="91"/>
    </row>
    <row r="46" spans="1:21" ht="11.25" customHeight="1" x14ac:dyDescent="0.25">
      <c r="A46" s="25"/>
      <c r="B46" s="26"/>
      <c r="C46" s="26"/>
      <c r="D46" s="26"/>
      <c r="E46" s="69"/>
      <c r="F46" s="70"/>
      <c r="G46" s="71"/>
      <c r="H46" s="72"/>
      <c r="I46" s="71"/>
      <c r="J46" s="70"/>
      <c r="K46" s="71"/>
      <c r="L46" s="72"/>
      <c r="M46" s="148"/>
      <c r="N46" s="149"/>
      <c r="R46" s="91" t="s">
        <v>68</v>
      </c>
      <c r="S46" s="117">
        <f>S43+S44</f>
        <v>0</v>
      </c>
      <c r="T46" s="117">
        <f>T43+T44</f>
        <v>0</v>
      </c>
      <c r="U46" s="91"/>
    </row>
    <row r="47" spans="1:21" x14ac:dyDescent="0.25">
      <c r="A47" s="39"/>
      <c r="B47" s="40" t="s">
        <v>32</v>
      </c>
      <c r="C47" s="15"/>
      <c r="D47" s="15"/>
      <c r="E47" s="73"/>
      <c r="F47" s="74"/>
      <c r="G47" s="73"/>
      <c r="H47" s="75"/>
      <c r="I47" s="73"/>
      <c r="J47" s="74"/>
      <c r="K47" s="73"/>
      <c r="L47" s="75"/>
      <c r="M47" s="148"/>
      <c r="N47" s="149"/>
      <c r="R47" s="105" t="s">
        <v>69</v>
      </c>
      <c r="S47" s="109">
        <v>66150</v>
      </c>
      <c r="T47" s="109">
        <v>66150</v>
      </c>
      <c r="U47" s="117">
        <v>96600</v>
      </c>
    </row>
    <row r="48" spans="1:21" ht="3.75" customHeight="1" x14ac:dyDescent="0.25">
      <c r="A48" s="25"/>
      <c r="B48" s="26"/>
      <c r="C48" s="26"/>
      <c r="D48" s="26"/>
      <c r="E48" s="71"/>
      <c r="F48" s="70"/>
      <c r="G48" s="71"/>
      <c r="H48" s="72"/>
      <c r="I48" s="71"/>
      <c r="J48" s="70"/>
      <c r="K48" s="71"/>
      <c r="L48" s="72"/>
      <c r="M48" s="148"/>
      <c r="N48" s="149"/>
      <c r="R48" s="91"/>
      <c r="S48" s="117"/>
      <c r="T48" s="117"/>
      <c r="U48" s="91"/>
    </row>
    <row r="49" spans="1:21" s="91" customFormat="1" ht="15" customHeight="1" x14ac:dyDescent="0.2">
      <c r="A49" s="25"/>
      <c r="B49" s="26" t="s">
        <v>33</v>
      </c>
      <c r="C49" s="26"/>
      <c r="D49" s="26"/>
      <c r="E49" s="153">
        <f>IF(E29=0,0,IF(E41/E29*39&gt;S52,(S52/39*E29+E42+E43)*M49,E45*M49))</f>
        <v>0</v>
      </c>
      <c r="F49" s="154" t="s">
        <v>27</v>
      </c>
      <c r="G49" s="153">
        <f>IF(E29=0,0,IF(G41/E29*39&gt;S52,(S52/39*E29+G42+G43)*M49,G45*M49))</f>
        <v>0</v>
      </c>
      <c r="H49" s="155" t="s">
        <v>27</v>
      </c>
      <c r="I49" s="153">
        <f>IF(E29=0,0,IF(I41/E29*39&gt;S52,(S52/39*E29+I42+I43)*M49,I45*M49))</f>
        <v>0</v>
      </c>
      <c r="J49" s="156" t="s">
        <v>27</v>
      </c>
      <c r="K49" s="153">
        <f>IF(E29=0,0,IF(K41/E29*39&gt;S52,(S52/39*E29+K42+K43)*M49,K45*M49))</f>
        <v>0</v>
      </c>
      <c r="L49" s="86" t="s">
        <v>27</v>
      </c>
      <c r="M49" s="133">
        <v>1.2999999999999999E-2</v>
      </c>
      <c r="N49" s="116"/>
      <c r="R49" s="91" t="s">
        <v>70</v>
      </c>
      <c r="S49" s="117">
        <f>S46-S47</f>
        <v>-66150</v>
      </c>
      <c r="T49" s="117">
        <f>T46-T47</f>
        <v>-66150</v>
      </c>
    </row>
    <row r="50" spans="1:21" s="91" customFormat="1" ht="15" customHeight="1" x14ac:dyDescent="0.2">
      <c r="A50" s="25"/>
      <c r="B50" s="26" t="s">
        <v>34</v>
      </c>
      <c r="C50" s="26"/>
      <c r="D50" s="26"/>
      <c r="E50" s="153">
        <f>IF(E29=0,0,IF(E41/E29*39&gt;U52,(U52/39*E29+E42+E43)*M50,E45*M50))</f>
        <v>0</v>
      </c>
      <c r="F50" s="154" t="s">
        <v>27</v>
      </c>
      <c r="G50" s="153">
        <f>IF(E29=0,0,IF(G41/E29*39&gt;U52,(U52/39*E29+G42+G43)*M50,G45*M50))</f>
        <v>0</v>
      </c>
      <c r="H50" s="155" t="s">
        <v>27</v>
      </c>
      <c r="I50" s="153">
        <f>IF(E29=0,0,IF(I41/E29*39&gt;U52,(U52/39*E29+I42+I43)*M50,I45*M50))</f>
        <v>0</v>
      </c>
      <c r="J50" s="156" t="s">
        <v>27</v>
      </c>
      <c r="K50" s="153">
        <f>IF(E29=0,0,IF(K41/E29*39&gt;T52,(T52/39*E29+K42+K43)*M50,K45*M50))</f>
        <v>0</v>
      </c>
      <c r="L50" s="86" t="s">
        <v>27</v>
      </c>
      <c r="M50" s="133">
        <v>9.2999999999999999E-2</v>
      </c>
      <c r="N50" s="116"/>
      <c r="R50" s="91" t="s">
        <v>71</v>
      </c>
      <c r="S50" s="117">
        <f>S44-S49</f>
        <v>66150</v>
      </c>
      <c r="T50" s="117">
        <f>T44-T49</f>
        <v>66150</v>
      </c>
    </row>
    <row r="51" spans="1:21" s="91" customFormat="1" ht="15" customHeight="1" x14ac:dyDescent="0.2">
      <c r="A51" s="25"/>
      <c r="B51" s="26" t="s">
        <v>35</v>
      </c>
      <c r="C51" s="26"/>
      <c r="D51" s="26"/>
      <c r="E51" s="153">
        <f>IF(E29=0,0,IF(E41/E29*39&gt;U52,(U52/39*E29+E42+E43)*M51,E45*M51))</f>
        <v>0</v>
      </c>
      <c r="F51" s="154" t="s">
        <v>27</v>
      </c>
      <c r="G51" s="153">
        <f>IF(E29=0,0,IF(G41/E29*39&gt;U52,(U52/39*E29+G42+G43)*M51,G45*M51))</f>
        <v>0</v>
      </c>
      <c r="H51" s="155" t="s">
        <v>27</v>
      </c>
      <c r="I51" s="153">
        <f>IF(E29=0,0,IF(I41/E29*39&gt;U52,(U52/39*E29+I42+I43)*M51,I45*M51))</f>
        <v>0</v>
      </c>
      <c r="J51" s="156" t="s">
        <v>27</v>
      </c>
      <c r="K51" s="153">
        <f>IF(E29=0,0,IF(K41/E29*39&gt;T52,(T52/39*E29+K42+K43)*M51,K45*M51))</f>
        <v>0</v>
      </c>
      <c r="L51" s="86" t="s">
        <v>27</v>
      </c>
      <c r="M51" s="133">
        <v>1.2999999999999999E-2</v>
      </c>
      <c r="N51" s="116"/>
      <c r="R51" s="91" t="s">
        <v>72</v>
      </c>
      <c r="S51" s="130">
        <f>M71-M49-M52-M53</f>
        <v>0.106</v>
      </c>
      <c r="T51" s="130">
        <f>M71-M49-M52-M53</f>
        <v>0.106</v>
      </c>
    </row>
    <row r="52" spans="1:21" s="91" customFormat="1" ht="15" customHeight="1" x14ac:dyDescent="0.2">
      <c r="A52" s="25"/>
      <c r="B52" s="26" t="s">
        <v>36</v>
      </c>
      <c r="C52" s="26"/>
      <c r="D52" s="26"/>
      <c r="E52" s="153">
        <f>IF(E29=0,0,IF(E41/E29*39&gt;S52,(S52/39*E29+E42+E43)*M52,E45*M52))</f>
        <v>0</v>
      </c>
      <c r="F52" s="154" t="s">
        <v>27</v>
      </c>
      <c r="G52" s="153">
        <f>IF(E29=0,0,IF(G41/E29*39&gt;S52,(S52/39*E29+G42+G43)*M52,G45*M52))</f>
        <v>0</v>
      </c>
      <c r="H52" s="155" t="s">
        <v>27</v>
      </c>
      <c r="I52" s="153">
        <f>IF(E29=0,0,IF(I41/E29*39&gt;S52,(S52/39*E29+I42+I43)*M52,I45*M52))</f>
        <v>0</v>
      </c>
      <c r="J52" s="156" t="s">
        <v>27</v>
      </c>
      <c r="K52" s="153">
        <f>IF(E29=0,0,IF(K41/E29*39&gt;S52,(S52/39*E29+K42+K43)*M52,K45*M52))</f>
        <v>0</v>
      </c>
      <c r="L52" s="86" t="s">
        <v>27</v>
      </c>
      <c r="M52" s="133">
        <v>7.2999999999999995E-2</v>
      </c>
      <c r="N52" s="116"/>
      <c r="R52" s="91" t="s">
        <v>73</v>
      </c>
      <c r="S52" s="117">
        <v>5512.5</v>
      </c>
      <c r="T52" s="117">
        <v>5512.5</v>
      </c>
      <c r="U52" s="117">
        <v>8050</v>
      </c>
    </row>
    <row r="53" spans="1:21" s="91" customFormat="1" ht="15" customHeight="1" x14ac:dyDescent="0.2">
      <c r="A53" s="25"/>
      <c r="B53" s="76" t="s">
        <v>37</v>
      </c>
      <c r="C53" s="26"/>
      <c r="D53" s="26"/>
      <c r="E53" s="153">
        <f>IF(E29=0,0,IF(E41/E29*39&gt;S52,(S52/39*E29+E42+E43)*M53,E45*M53))</f>
        <v>0</v>
      </c>
      <c r="F53" s="154" t="s">
        <v>27</v>
      </c>
      <c r="G53" s="153">
        <f>IF(E29=0,0,IF(G41/E29*39&gt;S52,(S52/39*E29+G42+G43)*M53,G45*M53))</f>
        <v>0</v>
      </c>
      <c r="H53" s="155" t="s">
        <v>27</v>
      </c>
      <c r="I53" s="153">
        <f>IF(E29=0,0,IF(I41/E29*39&gt;S52,(S52/39*E29+I42+I43)*M53,I45*M53))</f>
        <v>0</v>
      </c>
      <c r="J53" s="156" t="s">
        <v>27</v>
      </c>
      <c r="K53" s="153">
        <f>IF(E29=0,0,IF(K41/E29*39&gt;S52,(S52/39*E29+K42+K43)*M53,K45*M53))</f>
        <v>0</v>
      </c>
      <c r="L53" s="86" t="s">
        <v>27</v>
      </c>
      <c r="M53" s="133"/>
      <c r="N53" s="116"/>
    </row>
    <row r="54" spans="1:21" s="91" customFormat="1" ht="15" customHeight="1" x14ac:dyDescent="0.2">
      <c r="A54" s="25"/>
      <c r="B54" s="63"/>
      <c r="C54" s="63"/>
      <c r="D54" s="62" t="s">
        <v>30</v>
      </c>
      <c r="E54" s="77">
        <f>SUM(E49:E53)</f>
        <v>0</v>
      </c>
      <c r="F54" s="55" t="s">
        <v>27</v>
      </c>
      <c r="G54" s="77">
        <f>SUM(G49:G53)</f>
        <v>0</v>
      </c>
      <c r="H54" s="56" t="s">
        <v>27</v>
      </c>
      <c r="I54" s="77">
        <f>SUM(I49:I53)</f>
        <v>0</v>
      </c>
      <c r="J54" s="86" t="s">
        <v>27</v>
      </c>
      <c r="K54" s="77">
        <f>SUM(K49:K53)</f>
        <v>0</v>
      </c>
      <c r="L54" s="86" t="s">
        <v>27</v>
      </c>
      <c r="M54" s="76"/>
      <c r="N54" s="116"/>
      <c r="S54" s="117"/>
      <c r="T54" s="117"/>
    </row>
    <row r="55" spans="1:21" s="91" customFormat="1" ht="15" customHeight="1" x14ac:dyDescent="0.2">
      <c r="A55" s="25"/>
      <c r="B55" s="40" t="s">
        <v>38</v>
      </c>
      <c r="C55" s="63"/>
      <c r="D55" s="62"/>
      <c r="E55" s="78"/>
      <c r="F55" s="79"/>
      <c r="G55" s="78"/>
      <c r="H55" s="80"/>
      <c r="I55" s="78"/>
      <c r="J55" s="134"/>
      <c r="K55" s="78"/>
      <c r="L55" s="134"/>
      <c r="M55" s="76"/>
      <c r="N55" s="116"/>
      <c r="S55" s="117"/>
      <c r="T55" s="117"/>
    </row>
    <row r="56" spans="1:21" s="91" customFormat="1" ht="15" customHeight="1" x14ac:dyDescent="0.2">
      <c r="A56" s="25"/>
      <c r="B56" s="26" t="s">
        <v>39</v>
      </c>
      <c r="C56" s="26"/>
      <c r="D56" s="26"/>
      <c r="E56" s="153">
        <f>(E44-E43)*M56</f>
        <v>0</v>
      </c>
      <c r="F56" s="154" t="s">
        <v>27</v>
      </c>
      <c r="G56" s="153">
        <f>(G44-G43)*M56</f>
        <v>0</v>
      </c>
      <c r="H56" s="155" t="s">
        <v>27</v>
      </c>
      <c r="I56" s="153">
        <f>(I44-I43)*M56</f>
        <v>0</v>
      </c>
      <c r="J56" s="156" t="s">
        <v>27</v>
      </c>
      <c r="K56" s="153">
        <f>(K44-K43)*M56</f>
        <v>0</v>
      </c>
      <c r="L56" s="86" t="s">
        <v>27</v>
      </c>
      <c r="M56" s="133"/>
      <c r="N56" s="116"/>
      <c r="S56" s="117"/>
      <c r="T56" s="117"/>
    </row>
    <row r="57" spans="1:21" s="91" customFormat="1" ht="15" customHeight="1" x14ac:dyDescent="0.2">
      <c r="A57" s="25"/>
      <c r="B57" s="59"/>
      <c r="C57" s="59"/>
      <c r="D57" s="60"/>
      <c r="E57" s="153">
        <f>$E$45*M57</f>
        <v>0</v>
      </c>
      <c r="F57" s="154" t="s">
        <v>27</v>
      </c>
      <c r="G57" s="153">
        <f>$G$45*M57</f>
        <v>0</v>
      </c>
      <c r="H57" s="155" t="s">
        <v>27</v>
      </c>
      <c r="I57" s="153">
        <f>$I$45*M57</f>
        <v>0</v>
      </c>
      <c r="J57" s="156" t="s">
        <v>27</v>
      </c>
      <c r="K57" s="153">
        <f>$K$45*M57</f>
        <v>0</v>
      </c>
      <c r="L57" s="86" t="s">
        <v>27</v>
      </c>
      <c r="M57" s="133"/>
      <c r="N57" s="116"/>
      <c r="S57" s="117"/>
      <c r="T57" s="117"/>
    </row>
    <row r="58" spans="1:21" s="91" customFormat="1" ht="15" customHeight="1" x14ac:dyDescent="0.2">
      <c r="A58" s="25"/>
      <c r="B58" s="63"/>
      <c r="C58" s="63"/>
      <c r="D58" s="62" t="s">
        <v>30</v>
      </c>
      <c r="E58" s="77">
        <f>SUM(E56:E57)</f>
        <v>0</v>
      </c>
      <c r="F58" s="55" t="s">
        <v>27</v>
      </c>
      <c r="G58" s="77">
        <f>SUM(G56:G57)</f>
        <v>0</v>
      </c>
      <c r="H58" s="56" t="s">
        <v>27</v>
      </c>
      <c r="I58" s="77">
        <f>SUM(I56:I57)</f>
        <v>0</v>
      </c>
      <c r="J58" s="86" t="s">
        <v>27</v>
      </c>
      <c r="K58" s="77">
        <f>SUM(K56:K57)</f>
        <v>0</v>
      </c>
      <c r="L58" s="86" t="s">
        <v>27</v>
      </c>
      <c r="M58" s="76"/>
      <c r="N58" s="116"/>
      <c r="S58" s="117"/>
      <c r="T58" s="117"/>
    </row>
    <row r="59" spans="1:21" s="91" customFormat="1" ht="15" customHeight="1" x14ac:dyDescent="0.2">
      <c r="A59" s="25"/>
      <c r="B59" s="40" t="s">
        <v>40</v>
      </c>
      <c r="C59" s="63"/>
      <c r="D59" s="62"/>
      <c r="E59" s="78"/>
      <c r="F59" s="79"/>
      <c r="G59" s="78"/>
      <c r="H59" s="80"/>
      <c r="I59" s="78"/>
      <c r="J59" s="134"/>
      <c r="K59" s="78"/>
      <c r="L59" s="134"/>
      <c r="M59" s="76"/>
      <c r="N59" s="116"/>
      <c r="S59" s="117"/>
      <c r="T59" s="117"/>
    </row>
    <row r="60" spans="1:21" s="91" customFormat="1" ht="15" customHeight="1" x14ac:dyDescent="0.2">
      <c r="A60" s="25"/>
      <c r="B60" s="81" t="s">
        <v>41</v>
      </c>
      <c r="C60" s="26"/>
      <c r="D60" s="26"/>
      <c r="E60" s="153">
        <f>$E$45*M60</f>
        <v>0</v>
      </c>
      <c r="F60" s="154" t="s">
        <v>27</v>
      </c>
      <c r="G60" s="153">
        <f>$G$45*M60</f>
        <v>0</v>
      </c>
      <c r="H60" s="155" t="s">
        <v>27</v>
      </c>
      <c r="I60" s="153">
        <f>$I$45*M60</f>
        <v>0</v>
      </c>
      <c r="J60" s="156" t="s">
        <v>27</v>
      </c>
      <c r="K60" s="153">
        <f>$K$45*M60</f>
        <v>0</v>
      </c>
      <c r="L60" s="86" t="s">
        <v>27</v>
      </c>
      <c r="M60" s="133"/>
      <c r="N60" s="116"/>
      <c r="S60" s="117"/>
      <c r="T60" s="117"/>
    </row>
    <row r="61" spans="1:21" s="91" customFormat="1" ht="15" customHeight="1" x14ac:dyDescent="0.2">
      <c r="A61" s="25"/>
      <c r="B61" s="26" t="s">
        <v>42</v>
      </c>
      <c r="C61" s="26"/>
      <c r="D61" s="26"/>
      <c r="E61" s="153">
        <f>$E$45*M61</f>
        <v>0</v>
      </c>
      <c r="F61" s="154" t="s">
        <v>27</v>
      </c>
      <c r="G61" s="153">
        <f>$G$45*M61</f>
        <v>0</v>
      </c>
      <c r="H61" s="155" t="s">
        <v>27</v>
      </c>
      <c r="I61" s="153">
        <f>$I$45*M61</f>
        <v>0</v>
      </c>
      <c r="J61" s="156" t="s">
        <v>27</v>
      </c>
      <c r="K61" s="153">
        <f>$K$45*M61</f>
        <v>0</v>
      </c>
      <c r="L61" s="86" t="s">
        <v>27</v>
      </c>
      <c r="M61" s="133"/>
      <c r="N61" s="116"/>
      <c r="S61" s="117"/>
      <c r="T61" s="117"/>
    </row>
    <row r="62" spans="1:21" s="91" customFormat="1" ht="15" customHeight="1" x14ac:dyDescent="0.2">
      <c r="A62" s="25"/>
      <c r="B62" s="26" t="s">
        <v>43</v>
      </c>
      <c r="C62" s="26"/>
      <c r="D62" s="26"/>
      <c r="E62" s="153">
        <f>$E$45*M62</f>
        <v>0</v>
      </c>
      <c r="F62" s="154" t="s">
        <v>27</v>
      </c>
      <c r="G62" s="153">
        <f>$G$45*M62</f>
        <v>0</v>
      </c>
      <c r="H62" s="155" t="s">
        <v>27</v>
      </c>
      <c r="I62" s="153">
        <f>$I$45*M62</f>
        <v>0</v>
      </c>
      <c r="J62" s="156" t="s">
        <v>27</v>
      </c>
      <c r="K62" s="153">
        <f>$K$45*M62</f>
        <v>0</v>
      </c>
      <c r="L62" s="86" t="s">
        <v>27</v>
      </c>
      <c r="M62" s="133">
        <v>5.9999999999999995E-4</v>
      </c>
      <c r="N62" s="116"/>
      <c r="S62" s="117"/>
      <c r="T62" s="117"/>
    </row>
    <row r="63" spans="1:21" s="91" customFormat="1" ht="15" customHeight="1" x14ac:dyDescent="0.2">
      <c r="A63" s="25"/>
      <c r="B63" s="63"/>
      <c r="C63" s="63"/>
      <c r="D63" s="62" t="s">
        <v>30</v>
      </c>
      <c r="E63" s="77">
        <f>SUM(E60:E62)</f>
        <v>0</v>
      </c>
      <c r="F63" s="55" t="s">
        <v>27</v>
      </c>
      <c r="G63" s="77">
        <f>SUM(G60:G62)</f>
        <v>0</v>
      </c>
      <c r="H63" s="55" t="s">
        <v>27</v>
      </c>
      <c r="I63" s="77">
        <f>SUM(I60:I62)</f>
        <v>0</v>
      </c>
      <c r="J63" s="55" t="s">
        <v>27</v>
      </c>
      <c r="K63" s="77">
        <f>SUM(K60:K62)</f>
        <v>0</v>
      </c>
      <c r="L63" s="55" t="s">
        <v>27</v>
      </c>
      <c r="M63" s="76"/>
      <c r="N63" s="116"/>
      <c r="S63" s="117"/>
      <c r="T63" s="117"/>
    </row>
    <row r="64" spans="1:21" s="137" customFormat="1" ht="15" customHeight="1" x14ac:dyDescent="0.2">
      <c r="A64" s="61"/>
      <c r="B64" s="63" t="s">
        <v>44</v>
      </c>
      <c r="C64" s="63"/>
      <c r="D64" s="63"/>
      <c r="E64" s="64">
        <f>E44+E54+E58+E63</f>
        <v>0</v>
      </c>
      <c r="F64" s="65" t="s">
        <v>27</v>
      </c>
      <c r="G64" s="64">
        <f>G44+G54+G58+G63</f>
        <v>0</v>
      </c>
      <c r="H64" s="66" t="s">
        <v>27</v>
      </c>
      <c r="I64" s="64">
        <f>I44+I54+I58+I63</f>
        <v>0</v>
      </c>
      <c r="J64" s="65" t="s">
        <v>27</v>
      </c>
      <c r="K64" s="64">
        <f>K44+K54+K58+K63</f>
        <v>0</v>
      </c>
      <c r="L64" s="135" t="s">
        <v>27</v>
      </c>
      <c r="M64" s="63"/>
      <c r="N64" s="136"/>
      <c r="R64" s="91"/>
      <c r="S64" s="117"/>
      <c r="T64" s="117"/>
      <c r="U64" s="91"/>
    </row>
    <row r="65" spans="1:21" s="91" customFormat="1" ht="15" customHeight="1" x14ac:dyDescent="0.2">
      <c r="A65" s="25"/>
      <c r="B65" s="40" t="s">
        <v>45</v>
      </c>
      <c r="C65" s="26"/>
      <c r="D65" s="26"/>
      <c r="E65" s="78"/>
      <c r="F65" s="70"/>
      <c r="G65" s="82"/>
      <c r="H65" s="72"/>
      <c r="I65" s="82"/>
      <c r="J65" s="138"/>
      <c r="K65" s="82"/>
      <c r="L65" s="138"/>
      <c r="M65" s="26"/>
      <c r="N65" s="116"/>
      <c r="R65" s="137"/>
      <c r="S65" s="139"/>
      <c r="T65" s="139"/>
      <c r="U65" s="137"/>
    </row>
    <row r="66" spans="1:21" s="91" customFormat="1" ht="15" customHeight="1" x14ac:dyDescent="0.2">
      <c r="A66" s="25"/>
      <c r="B66" s="26" t="s">
        <v>46</v>
      </c>
      <c r="C66" s="26"/>
      <c r="D66" s="26"/>
      <c r="E66" s="83">
        <v>12</v>
      </c>
      <c r="F66" s="70"/>
      <c r="G66" s="83"/>
      <c r="H66" s="72"/>
      <c r="I66" s="83"/>
      <c r="J66" s="140"/>
      <c r="K66" s="83"/>
      <c r="L66" s="140"/>
      <c r="M66" s="26"/>
      <c r="N66" s="116"/>
      <c r="S66" s="117"/>
      <c r="T66" s="117"/>
    </row>
    <row r="67" spans="1:21" s="91" customFormat="1" ht="15" customHeight="1" x14ac:dyDescent="0.2">
      <c r="A67" s="25"/>
      <c r="B67" s="26" t="s">
        <v>47</v>
      </c>
      <c r="C67" s="26"/>
      <c r="D67" s="26"/>
      <c r="E67" s="64">
        <f>E64*E66</f>
        <v>0</v>
      </c>
      <c r="F67" s="84" t="s">
        <v>27</v>
      </c>
      <c r="G67" s="64">
        <f>G64*G66</f>
        <v>0</v>
      </c>
      <c r="H67" s="84" t="s">
        <v>27</v>
      </c>
      <c r="I67" s="64">
        <f>I64*I66</f>
        <v>0</v>
      </c>
      <c r="J67" s="84" t="s">
        <v>27</v>
      </c>
      <c r="K67" s="64">
        <f>K64*K66</f>
        <v>0</v>
      </c>
      <c r="L67" s="84" t="s">
        <v>27</v>
      </c>
      <c r="M67" s="26"/>
      <c r="N67" s="116"/>
      <c r="S67" s="117"/>
      <c r="T67" s="117"/>
    </row>
    <row r="68" spans="1:21" s="91" customFormat="1" ht="5.25" customHeight="1" x14ac:dyDescent="0.2">
      <c r="A68" s="25"/>
      <c r="B68" s="26"/>
      <c r="C68" s="26"/>
      <c r="D68" s="26"/>
      <c r="E68" s="85"/>
      <c r="F68" s="35"/>
      <c r="G68" s="26"/>
      <c r="H68" s="26"/>
      <c r="I68" s="26"/>
      <c r="J68" s="26"/>
      <c r="K68" s="26"/>
      <c r="L68" s="26"/>
      <c r="M68" s="26"/>
      <c r="N68" s="116"/>
      <c r="S68" s="117"/>
      <c r="T68" s="117"/>
    </row>
    <row r="69" spans="1:21" s="137" customFormat="1" ht="12.75" customHeight="1" x14ac:dyDescent="0.2">
      <c r="A69" s="61"/>
      <c r="B69" s="63" t="s">
        <v>48</v>
      </c>
      <c r="C69" s="63"/>
      <c r="D69" s="63"/>
      <c r="E69" s="64">
        <f>E67+G67+I67+K67</f>
        <v>0</v>
      </c>
      <c r="F69" s="86" t="s">
        <v>27</v>
      </c>
      <c r="G69" s="63"/>
      <c r="H69" s="63"/>
      <c r="I69" s="63"/>
      <c r="J69" s="63"/>
      <c r="K69" s="63"/>
      <c r="L69" s="63"/>
      <c r="M69" s="84" t="s">
        <v>74</v>
      </c>
      <c r="N69" s="136"/>
      <c r="R69" s="91"/>
      <c r="S69" s="117"/>
      <c r="T69" s="117"/>
      <c r="U69" s="91"/>
    </row>
    <row r="70" spans="1:21" s="137" customFormat="1" ht="12.75" customHeight="1" x14ac:dyDescent="0.2">
      <c r="A70" s="61"/>
      <c r="B70" s="87" t="s">
        <v>49</v>
      </c>
      <c r="C70" s="87"/>
      <c r="D70" s="88"/>
      <c r="E70" s="54"/>
      <c r="F70" s="86" t="s">
        <v>27</v>
      </c>
      <c r="G70" s="63"/>
      <c r="H70" s="63"/>
      <c r="I70" s="63"/>
      <c r="J70" s="63"/>
      <c r="K70" s="63"/>
      <c r="L70" s="63"/>
      <c r="M70" s="133"/>
      <c r="N70" s="136"/>
      <c r="S70" s="139"/>
      <c r="T70" s="139"/>
    </row>
    <row r="71" spans="1:21" s="137" customFormat="1" ht="12.75" customHeight="1" x14ac:dyDescent="0.2">
      <c r="A71" s="61"/>
      <c r="B71" s="87" t="s">
        <v>50</v>
      </c>
      <c r="C71" s="87"/>
      <c r="D71" s="88"/>
      <c r="E71" s="77">
        <f>IF(T43&gt;T47,S44*S51,IF(T43+T44&gt;T47,T50*M71+T49*S51,S44*M71))</f>
        <v>0</v>
      </c>
      <c r="F71" s="86" t="s">
        <v>27</v>
      </c>
      <c r="G71" s="63"/>
      <c r="H71" s="63"/>
      <c r="I71" s="63"/>
      <c r="J71" s="63"/>
      <c r="K71" s="63"/>
      <c r="L71" s="63"/>
      <c r="M71" s="141">
        <f>SUM(M49:M53)</f>
        <v>0.192</v>
      </c>
      <c r="N71" s="136"/>
      <c r="S71" s="139"/>
      <c r="T71" s="139"/>
    </row>
    <row r="72" spans="1:21" s="91" customFormat="1" ht="12.75" customHeight="1" x14ac:dyDescent="0.2">
      <c r="A72" s="25"/>
      <c r="B72" s="87" t="s">
        <v>51</v>
      </c>
      <c r="C72" s="87"/>
      <c r="D72" s="88"/>
      <c r="E72" s="77">
        <f>$E$70*M72</f>
        <v>0</v>
      </c>
      <c r="F72" s="86" t="s">
        <v>27</v>
      </c>
      <c r="G72" s="89"/>
      <c r="H72" s="26"/>
      <c r="I72" s="26"/>
      <c r="J72" s="26"/>
      <c r="K72" s="26"/>
      <c r="L72" s="26"/>
      <c r="M72" s="141">
        <f>SUM(M56:M57)</f>
        <v>0</v>
      </c>
      <c r="N72" s="116"/>
      <c r="R72" s="137"/>
      <c r="S72" s="139"/>
      <c r="T72" s="139"/>
      <c r="U72" s="137"/>
    </row>
    <row r="73" spans="1:21" s="91" customFormat="1" ht="12.75" customHeight="1" x14ac:dyDescent="0.2">
      <c r="A73" s="25"/>
      <c r="B73" s="87" t="s">
        <v>52</v>
      </c>
      <c r="C73" s="87"/>
      <c r="D73" s="88"/>
      <c r="E73" s="77">
        <f>$E$70*M73</f>
        <v>0</v>
      </c>
      <c r="F73" s="86" t="s">
        <v>27</v>
      </c>
      <c r="G73" s="26"/>
      <c r="H73" s="26"/>
      <c r="I73" s="26"/>
      <c r="J73" s="26"/>
      <c r="K73" s="26"/>
      <c r="L73" s="26"/>
      <c r="M73" s="141">
        <f>M60+M62</f>
        <v>5.9999999999999995E-4</v>
      </c>
      <c r="N73" s="116"/>
      <c r="S73" s="117"/>
      <c r="T73" s="117"/>
    </row>
    <row r="74" spans="1:21" s="91" customFormat="1" ht="12.75" hidden="1" customHeight="1" x14ac:dyDescent="0.2">
      <c r="A74" s="25"/>
      <c r="B74" s="87"/>
      <c r="C74" s="87"/>
      <c r="D74" s="88"/>
      <c r="E74" s="90">
        <f>$E$70*M74</f>
        <v>0</v>
      </c>
      <c r="F74" s="86" t="s">
        <v>27</v>
      </c>
      <c r="G74" s="26"/>
      <c r="H74" s="26"/>
      <c r="I74" s="26"/>
      <c r="J74" s="26"/>
      <c r="K74" s="26"/>
      <c r="L74" s="26"/>
      <c r="M74" s="142"/>
      <c r="N74" s="116"/>
      <c r="S74" s="117"/>
      <c r="T74" s="117"/>
    </row>
    <row r="75" spans="1:21" s="91" customFormat="1" ht="12.75" hidden="1" customHeight="1" x14ac:dyDescent="0.2">
      <c r="A75" s="25"/>
      <c r="B75" s="87"/>
      <c r="C75" s="87"/>
      <c r="D75" s="88"/>
      <c r="E75" s="90">
        <f>$E$70*M75</f>
        <v>0</v>
      </c>
      <c r="F75" s="86" t="s">
        <v>27</v>
      </c>
      <c r="G75" s="26"/>
      <c r="H75" s="26"/>
      <c r="I75" s="26"/>
      <c r="J75" s="26"/>
      <c r="K75" s="26"/>
      <c r="L75" s="26"/>
      <c r="M75" s="142"/>
      <c r="N75" s="116"/>
      <c r="S75" s="117"/>
      <c r="T75" s="117"/>
    </row>
    <row r="76" spans="1:21" s="91" customFormat="1" ht="12.75" customHeight="1" x14ac:dyDescent="0.2">
      <c r="A76" s="25"/>
      <c r="B76" s="87" t="s">
        <v>53</v>
      </c>
      <c r="C76" s="87"/>
      <c r="D76" s="88"/>
      <c r="E76" s="77">
        <f>(E45*E66+G45*G66+I45*I66+K45*K66+E70)*H76*J76/1000</f>
        <v>0</v>
      </c>
      <c r="F76" s="86" t="s">
        <v>27</v>
      </c>
      <c r="G76" s="26" t="s">
        <v>54</v>
      </c>
      <c r="H76" s="92"/>
      <c r="I76" s="26" t="s">
        <v>55</v>
      </c>
      <c r="J76" s="92"/>
      <c r="K76" s="26"/>
      <c r="L76" s="26"/>
      <c r="M76" s="143"/>
      <c r="N76" s="116"/>
      <c r="S76" s="117"/>
      <c r="T76" s="117"/>
    </row>
    <row r="77" spans="1:21" s="91" customFormat="1" ht="12.75" customHeight="1" x14ac:dyDescent="0.2">
      <c r="A77" s="25"/>
      <c r="B77" s="57" t="s">
        <v>56</v>
      </c>
      <c r="C77" s="57"/>
      <c r="D77" s="58"/>
      <c r="E77" s="77">
        <f>(E45*E66+G45*G66+I45*I66+K45*K66+E70)*J77/1000</f>
        <v>0</v>
      </c>
      <c r="F77" s="86" t="s">
        <v>27</v>
      </c>
      <c r="G77" s="26"/>
      <c r="H77" s="26"/>
      <c r="I77" s="26" t="s">
        <v>55</v>
      </c>
      <c r="J77" s="92"/>
      <c r="K77" s="26"/>
      <c r="L77" s="26"/>
      <c r="M77" s="143"/>
      <c r="N77" s="116"/>
      <c r="S77" s="117"/>
      <c r="T77" s="117"/>
    </row>
    <row r="78" spans="1:21" s="91" customFormat="1" ht="12.75" customHeight="1" x14ac:dyDescent="0.2">
      <c r="A78" s="25"/>
      <c r="B78" s="59"/>
      <c r="C78" s="59"/>
      <c r="D78" s="60"/>
      <c r="E78" s="54"/>
      <c r="F78" s="86" t="s">
        <v>27</v>
      </c>
      <c r="G78" s="26"/>
      <c r="H78" s="26"/>
      <c r="I78" s="26"/>
      <c r="J78" s="144"/>
      <c r="K78" s="26"/>
      <c r="L78" s="26"/>
      <c r="M78" s="143"/>
      <c r="N78" s="116"/>
      <c r="S78" s="117"/>
      <c r="T78" s="117"/>
    </row>
    <row r="79" spans="1:21" s="26" customFormat="1" ht="5.25" customHeight="1" thickBot="1" x14ac:dyDescent="0.25">
      <c r="A79" s="25"/>
      <c r="E79" s="85"/>
      <c r="F79" s="35"/>
      <c r="N79" s="116"/>
      <c r="R79" s="91"/>
      <c r="S79" s="117"/>
      <c r="T79" s="117"/>
      <c r="U79" s="91"/>
    </row>
    <row r="80" spans="1:21" s="91" customFormat="1" ht="12.75" customHeight="1" thickBot="1" x14ac:dyDescent="0.25">
      <c r="A80" s="25"/>
      <c r="B80" s="34" t="s">
        <v>57</v>
      </c>
      <c r="C80" s="26"/>
      <c r="D80" s="26"/>
      <c r="E80" s="93">
        <f>SUM(E69:E78)</f>
        <v>0</v>
      </c>
      <c r="F80" s="94" t="s">
        <v>27</v>
      </c>
      <c r="G80" s="95" t="s">
        <v>58</v>
      </c>
      <c r="H80" s="95" t="s">
        <v>59</v>
      </c>
      <c r="I80" s="96">
        <f>E44*E66+G44*G66+I44*I66+K44*K66+E70+E78</f>
        <v>0</v>
      </c>
      <c r="J80" s="145" t="s">
        <v>75</v>
      </c>
      <c r="K80" s="96">
        <f>(E54+E58+E63)*E66+(G54+G58+G63)*G66+(I54+I58+I63)*I66+(K54+K58+K63)*K66+E71+E72+E73</f>
        <v>0</v>
      </c>
      <c r="L80" s="146" t="s">
        <v>76</v>
      </c>
      <c r="M80" s="96">
        <f>E76+E77</f>
        <v>0</v>
      </c>
      <c r="N80" s="116"/>
      <c r="R80" s="26"/>
      <c r="S80" s="85"/>
      <c r="T80" s="85"/>
      <c r="U80" s="26"/>
    </row>
    <row r="81" spans="1:20" s="91" customFormat="1" ht="4.5" customHeight="1" thickBot="1" x14ac:dyDescent="0.25">
      <c r="A81" s="97"/>
      <c r="B81" s="98"/>
      <c r="C81" s="98"/>
      <c r="D81" s="98"/>
      <c r="E81" s="98"/>
      <c r="F81" s="99"/>
      <c r="G81" s="98"/>
      <c r="H81" s="98"/>
      <c r="I81" s="98"/>
      <c r="J81" s="98"/>
      <c r="K81" s="98"/>
      <c r="L81" s="98"/>
      <c r="M81" s="98"/>
      <c r="N81" s="147"/>
      <c r="S81" s="117"/>
      <c r="T81" s="117"/>
    </row>
    <row r="82" spans="1:20" x14ac:dyDescent="0.25">
      <c r="A82" s="91"/>
      <c r="B82" s="91"/>
      <c r="C82" s="91"/>
      <c r="D82" s="91"/>
      <c r="E82" s="91"/>
      <c r="F82" s="100"/>
      <c r="G82" s="91"/>
      <c r="H82" s="91"/>
      <c r="I82" s="91"/>
    </row>
    <row r="83" spans="1:20" x14ac:dyDescent="0.25">
      <c r="A83" s="91"/>
      <c r="B83" s="91"/>
      <c r="C83" s="91"/>
      <c r="D83" s="91"/>
      <c r="E83" s="91"/>
      <c r="F83" s="100"/>
      <c r="G83" s="91"/>
      <c r="H83" s="91"/>
      <c r="I83" s="91"/>
    </row>
    <row r="84" spans="1:20" x14ac:dyDescent="0.25">
      <c r="A84" s="91"/>
      <c r="B84" s="91"/>
      <c r="C84" s="91"/>
      <c r="D84" s="91"/>
      <c r="E84" s="91"/>
      <c r="F84" s="100"/>
      <c r="G84" s="91"/>
      <c r="H84" s="91"/>
      <c r="I84" s="91"/>
    </row>
    <row r="85" spans="1:20" x14ac:dyDescent="0.25">
      <c r="A85" s="91"/>
      <c r="B85" s="91"/>
      <c r="C85" s="91"/>
      <c r="D85" s="91"/>
      <c r="E85" s="91"/>
      <c r="F85" s="100"/>
      <c r="G85" s="91"/>
      <c r="H85" s="91"/>
      <c r="I85" s="91"/>
    </row>
    <row r="86" spans="1:20" x14ac:dyDescent="0.25">
      <c r="A86" s="91"/>
      <c r="B86" s="91"/>
      <c r="C86" s="91"/>
      <c r="D86" s="91"/>
      <c r="E86" s="91"/>
      <c r="F86" s="100"/>
      <c r="G86" s="91"/>
      <c r="H86" s="91"/>
      <c r="I86" s="91"/>
    </row>
    <row r="87" spans="1:20" x14ac:dyDescent="0.25">
      <c r="A87" s="91"/>
      <c r="B87" s="91"/>
      <c r="C87" s="91"/>
      <c r="D87" s="91"/>
      <c r="E87" s="91"/>
      <c r="F87" s="100"/>
      <c r="G87" s="91"/>
      <c r="H87" s="91"/>
      <c r="I87" s="91"/>
    </row>
  </sheetData>
  <sheetProtection password="91DE" sheet="1" objects="1" scenarios="1"/>
  <mergeCells count="26">
    <mergeCell ref="B78:D78"/>
    <mergeCell ref="B72:D72"/>
    <mergeCell ref="B73:D73"/>
    <mergeCell ref="B74:D74"/>
    <mergeCell ref="B75:D75"/>
    <mergeCell ref="B76:D76"/>
    <mergeCell ref="B77:D77"/>
    <mergeCell ref="B42:D42"/>
    <mergeCell ref="S42:T42"/>
    <mergeCell ref="B43:D43"/>
    <mergeCell ref="B57:D57"/>
    <mergeCell ref="B70:D70"/>
    <mergeCell ref="B71:D71"/>
    <mergeCell ref="I16:J16"/>
    <mergeCell ref="E18:M18"/>
    <mergeCell ref="L23:M23"/>
    <mergeCell ref="M34:M36"/>
    <mergeCell ref="S39:S41"/>
    <mergeCell ref="T39:T41"/>
    <mergeCell ref="A3:B3"/>
    <mergeCell ref="C3:F3"/>
    <mergeCell ref="H3:M3"/>
    <mergeCell ref="D5:M5"/>
    <mergeCell ref="D7:M7"/>
    <mergeCell ref="E12:G12"/>
    <mergeCell ref="I12:J12"/>
  </mergeCells>
  <pageMargins left="0.7" right="0.7" top="0.78740157499999996" bottom="0.78740157499999996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05AC6-27A6-4130-BC85-460F57A1F68F}">
  <dimension ref="A1:X87"/>
  <sheetViews>
    <sheetView workbookViewId="0">
      <selection activeCell="C3" sqref="C3:F3"/>
    </sheetView>
  </sheetViews>
  <sheetFormatPr baseColWidth="10" defaultRowHeight="15" x14ac:dyDescent="0.25"/>
  <cols>
    <col min="1" max="1" width="2.28515625" style="18" customWidth="1"/>
    <col min="2" max="2" width="3.7109375" style="18" customWidth="1"/>
    <col min="3" max="3" width="9.140625" style="18" customWidth="1"/>
    <col min="4" max="4" width="18.7109375" style="18" customWidth="1"/>
    <col min="5" max="5" width="10.7109375" style="18" customWidth="1"/>
    <col min="6" max="6" width="4.28515625" style="19" customWidth="1"/>
    <col min="7" max="7" width="10.7109375" style="18" customWidth="1"/>
    <col min="8" max="8" width="5.140625" style="18" customWidth="1"/>
    <col min="9" max="9" width="10.140625" style="18" customWidth="1"/>
    <col min="10" max="10" width="5.140625" customWidth="1"/>
    <col min="12" max="12" width="5.140625" customWidth="1"/>
    <col min="14" max="14" width="1.42578125" customWidth="1"/>
    <col min="15" max="15" width="6" customWidth="1"/>
    <col min="17" max="21" width="0" hidden="1" customWidth="1"/>
  </cols>
  <sheetData>
    <row r="1" spans="1:24" s="18" customFormat="1" ht="12.75" x14ac:dyDescent="0.2">
      <c r="A1" s="1"/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101"/>
      <c r="S1" s="102"/>
      <c r="T1" s="102"/>
    </row>
    <row r="2" spans="1:24" s="18" customFormat="1" ht="12.75" x14ac:dyDescent="0.2">
      <c r="A2" s="4"/>
      <c r="B2" s="5" t="s">
        <v>1</v>
      </c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103"/>
      <c r="S2" s="102"/>
      <c r="T2" s="102"/>
    </row>
    <row r="3" spans="1:24" s="105" customFormat="1" ht="18" customHeight="1" x14ac:dyDescent="0.2">
      <c r="A3" s="7" t="s">
        <v>2</v>
      </c>
      <c r="B3" s="8"/>
      <c r="C3" s="9"/>
      <c r="D3" s="10"/>
      <c r="E3" s="10"/>
      <c r="F3" s="11"/>
      <c r="G3" s="12" t="s">
        <v>3</v>
      </c>
      <c r="H3" s="9"/>
      <c r="I3" s="10"/>
      <c r="J3" s="10"/>
      <c r="K3" s="10"/>
      <c r="L3" s="10"/>
      <c r="M3" s="11"/>
      <c r="N3" s="104"/>
      <c r="P3" s="106" t="s">
        <v>60</v>
      </c>
      <c r="Q3" s="106"/>
      <c r="R3" s="106"/>
      <c r="S3" s="107"/>
      <c r="T3" s="107"/>
      <c r="U3" s="106"/>
      <c r="V3" s="106"/>
      <c r="W3" s="106"/>
      <c r="X3" s="106"/>
    </row>
    <row r="4" spans="1:24" s="105" customFormat="1" ht="5.25" customHeight="1" x14ac:dyDescent="0.2">
      <c r="A4" s="13"/>
      <c r="B4" s="14"/>
      <c r="C4" s="15"/>
      <c r="D4" s="15"/>
      <c r="E4" s="12"/>
      <c r="F4" s="14"/>
      <c r="G4" s="14"/>
      <c r="H4" s="12"/>
      <c r="I4" s="12"/>
      <c r="J4" s="108"/>
      <c r="K4" s="12"/>
      <c r="L4" s="108"/>
      <c r="M4" s="108"/>
      <c r="N4" s="104"/>
      <c r="S4" s="109"/>
      <c r="T4" s="109"/>
    </row>
    <row r="5" spans="1:24" s="105" customFormat="1" ht="18" customHeight="1" x14ac:dyDescent="0.2">
      <c r="A5" s="13" t="s">
        <v>4</v>
      </c>
      <c r="B5" s="14"/>
      <c r="C5" s="15"/>
      <c r="D5" s="9"/>
      <c r="E5" s="10"/>
      <c r="F5" s="10"/>
      <c r="G5" s="10"/>
      <c r="H5" s="10"/>
      <c r="I5" s="10"/>
      <c r="J5" s="10"/>
      <c r="K5" s="10"/>
      <c r="L5" s="10"/>
      <c r="M5" s="11"/>
      <c r="N5" s="104"/>
      <c r="S5" s="109"/>
      <c r="T5" s="109"/>
    </row>
    <row r="6" spans="1:24" s="105" customFormat="1" ht="5.25" customHeight="1" x14ac:dyDescent="0.2">
      <c r="A6" s="13"/>
      <c r="B6" s="14"/>
      <c r="C6" s="15"/>
      <c r="D6" s="15"/>
      <c r="E6" s="12"/>
      <c r="F6" s="14"/>
      <c r="G6" s="14"/>
      <c r="H6" s="12"/>
      <c r="I6" s="12"/>
      <c r="J6" s="108"/>
      <c r="K6" s="12"/>
      <c r="L6" s="108"/>
      <c r="M6" s="108"/>
      <c r="N6" s="104"/>
      <c r="S6" s="109"/>
      <c r="T6" s="109"/>
    </row>
    <row r="7" spans="1:24" s="105" customFormat="1" ht="18" customHeight="1" x14ac:dyDescent="0.2">
      <c r="A7" s="13" t="s">
        <v>5</v>
      </c>
      <c r="B7" s="14"/>
      <c r="C7" s="15"/>
      <c r="D7" s="9"/>
      <c r="E7" s="10"/>
      <c r="F7" s="10"/>
      <c r="G7" s="10"/>
      <c r="H7" s="10"/>
      <c r="I7" s="10"/>
      <c r="J7" s="10"/>
      <c r="K7" s="10"/>
      <c r="L7" s="10"/>
      <c r="M7" s="11"/>
      <c r="N7" s="104"/>
      <c r="P7" s="110" t="s">
        <v>61</v>
      </c>
      <c r="S7" s="109"/>
      <c r="T7" s="109"/>
      <c r="V7" s="110"/>
      <c r="W7" s="110"/>
      <c r="X7" s="110"/>
    </row>
    <row r="8" spans="1:24" s="105" customFormat="1" ht="5.25" customHeight="1" thickBot="1" x14ac:dyDescent="0.2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11"/>
      <c r="S8" s="109"/>
      <c r="T8" s="109"/>
    </row>
    <row r="9" spans="1:24" s="18" customFormat="1" ht="13.5" thickBot="1" x14ac:dyDescent="0.25">
      <c r="F9" s="19"/>
      <c r="S9" s="102"/>
      <c r="T9" s="102"/>
    </row>
    <row r="10" spans="1:24" s="32" customFormat="1" ht="12.75" x14ac:dyDescent="0.2">
      <c r="A10" s="1"/>
      <c r="B10" s="20" t="s">
        <v>6</v>
      </c>
      <c r="C10" s="2"/>
      <c r="D10" s="3"/>
      <c r="E10" s="3"/>
      <c r="F10" s="21"/>
      <c r="G10" s="3"/>
      <c r="H10" s="3"/>
      <c r="I10" s="3"/>
      <c r="J10" s="3"/>
      <c r="K10" s="3"/>
      <c r="L10" s="3"/>
      <c r="M10" s="3"/>
      <c r="N10" s="101"/>
      <c r="P10" s="150" t="s">
        <v>61</v>
      </c>
      <c r="Q10" s="151"/>
      <c r="R10" s="151"/>
      <c r="S10" s="152"/>
      <c r="T10" s="152"/>
      <c r="U10" s="151"/>
      <c r="V10" s="151"/>
      <c r="W10" s="151"/>
      <c r="X10" s="151"/>
    </row>
    <row r="11" spans="1:24" s="18" customFormat="1" ht="12.75" x14ac:dyDescent="0.2">
      <c r="A11" s="4"/>
      <c r="B11" s="22" t="s">
        <v>7</v>
      </c>
      <c r="C11" s="5"/>
      <c r="D11" s="6"/>
      <c r="E11" s="6"/>
      <c r="F11" s="23"/>
      <c r="G11" s="6"/>
      <c r="H11" s="6"/>
      <c r="I11" s="24"/>
      <c r="J11" s="112"/>
      <c r="K11" s="24"/>
      <c r="L11" s="112"/>
      <c r="M11" s="112"/>
      <c r="N11" s="103"/>
      <c r="S11" s="102"/>
      <c r="T11" s="102"/>
    </row>
    <row r="12" spans="1:24" s="91" customFormat="1" ht="13.5" customHeight="1" x14ac:dyDescent="0.2">
      <c r="A12" s="25"/>
      <c r="B12" s="26"/>
      <c r="C12" s="26"/>
      <c r="D12" s="26"/>
      <c r="E12" s="27" t="s">
        <v>8</v>
      </c>
      <c r="F12" s="27"/>
      <c r="G12" s="27"/>
      <c r="H12" s="26"/>
      <c r="I12" s="113"/>
      <c r="J12" s="113"/>
      <c r="K12" s="114"/>
      <c r="L12" s="115"/>
      <c r="M12" s="115"/>
      <c r="N12" s="116"/>
      <c r="S12" s="117"/>
      <c r="T12" s="117"/>
    </row>
    <row r="13" spans="1:24" s="18" customFormat="1" ht="3.75" customHeight="1" x14ac:dyDescent="0.2">
      <c r="A13" s="28"/>
      <c r="B13" s="29"/>
      <c r="C13" s="29"/>
      <c r="D13" s="29"/>
      <c r="E13" s="29"/>
      <c r="F13" s="30"/>
      <c r="G13" s="29"/>
      <c r="H13" s="29"/>
      <c r="I13" s="29"/>
      <c r="J13" s="29"/>
      <c r="K13" s="29"/>
      <c r="L13" s="29"/>
      <c r="M13" s="29"/>
      <c r="N13" s="118"/>
      <c r="S13" s="102"/>
      <c r="T13" s="102"/>
    </row>
    <row r="14" spans="1:24" s="18" customFormat="1" ht="3.75" customHeight="1" x14ac:dyDescent="0.2">
      <c r="A14" s="31"/>
      <c r="B14" s="32"/>
      <c r="C14" s="32"/>
      <c r="D14" s="32"/>
      <c r="E14" s="32"/>
      <c r="F14" s="33"/>
      <c r="G14" s="32"/>
      <c r="H14" s="32"/>
      <c r="I14" s="32"/>
      <c r="J14" s="32"/>
      <c r="K14" s="32"/>
      <c r="L14" s="32"/>
      <c r="M14" s="32"/>
      <c r="N14" s="119"/>
      <c r="S14" s="102"/>
      <c r="T14" s="102"/>
    </row>
    <row r="15" spans="1:24" s="18" customFormat="1" ht="12.75" x14ac:dyDescent="0.2">
      <c r="A15" s="31"/>
      <c r="B15" s="34" t="s">
        <v>9</v>
      </c>
      <c r="C15" s="32"/>
      <c r="D15" s="32"/>
      <c r="E15" s="32"/>
      <c r="F15" s="33"/>
      <c r="G15" s="32"/>
      <c r="H15" s="32"/>
      <c r="I15" s="32"/>
      <c r="J15" s="32"/>
      <c r="K15" s="32"/>
      <c r="L15" s="32"/>
      <c r="M15" s="32"/>
      <c r="N15" s="119"/>
      <c r="S15" s="102"/>
      <c r="T15" s="102"/>
    </row>
    <row r="16" spans="1:24" s="18" customFormat="1" ht="15" customHeight="1" x14ac:dyDescent="0.2">
      <c r="A16" s="31"/>
      <c r="B16" s="26" t="s">
        <v>10</v>
      </c>
      <c r="C16" s="32"/>
      <c r="D16" s="32"/>
      <c r="E16" s="32"/>
      <c r="F16" s="33"/>
      <c r="G16" s="32"/>
      <c r="H16" s="26"/>
      <c r="I16" s="113"/>
      <c r="J16" s="113"/>
      <c r="K16" s="114"/>
      <c r="L16" s="115"/>
      <c r="M16" s="115"/>
      <c r="N16" s="119"/>
      <c r="S16" s="102"/>
      <c r="T16" s="102"/>
    </row>
    <row r="17" spans="1:20" s="91" customFormat="1" ht="6" customHeight="1" x14ac:dyDescent="0.2">
      <c r="A17" s="25"/>
      <c r="B17" s="26"/>
      <c r="C17" s="26"/>
      <c r="D17" s="26"/>
      <c r="E17" s="26"/>
      <c r="F17" s="35"/>
      <c r="G17" s="26"/>
      <c r="H17" s="26"/>
      <c r="I17" s="26"/>
      <c r="J17" s="26"/>
      <c r="K17" s="26"/>
      <c r="L17" s="26"/>
      <c r="M17" s="26"/>
      <c r="N17" s="116"/>
      <c r="S17" s="117"/>
      <c r="T17" s="117"/>
    </row>
    <row r="18" spans="1:20" s="18" customFormat="1" ht="15" customHeight="1" x14ac:dyDescent="0.2">
      <c r="A18" s="31"/>
      <c r="B18" s="26" t="s">
        <v>11</v>
      </c>
      <c r="C18" s="32"/>
      <c r="D18" s="32"/>
      <c r="E18" s="120"/>
      <c r="F18" s="120"/>
      <c r="G18" s="120"/>
      <c r="H18" s="120"/>
      <c r="I18" s="120"/>
      <c r="J18" s="120"/>
      <c r="K18" s="120"/>
      <c r="L18" s="120"/>
      <c r="M18" s="120"/>
      <c r="N18" s="119"/>
      <c r="S18" s="102"/>
      <c r="T18" s="102"/>
    </row>
    <row r="19" spans="1:20" s="18" customFormat="1" ht="3.75" customHeight="1" x14ac:dyDescent="0.2">
      <c r="A19" s="28"/>
      <c r="B19" s="29"/>
      <c r="C19" s="29"/>
      <c r="D19" s="29"/>
      <c r="E19" s="29"/>
      <c r="F19" s="30"/>
      <c r="G19" s="29"/>
      <c r="H19" s="29"/>
      <c r="I19" s="29"/>
      <c r="J19" s="29"/>
      <c r="K19" s="29"/>
      <c r="L19" s="29"/>
      <c r="M19" s="29"/>
      <c r="N19" s="118"/>
      <c r="S19" s="102"/>
      <c r="T19" s="102"/>
    </row>
    <row r="20" spans="1:20" s="18" customFormat="1" ht="12.75" x14ac:dyDescent="0.2">
      <c r="A20" s="31"/>
      <c r="B20" s="34" t="s">
        <v>12</v>
      </c>
      <c r="C20" s="32"/>
      <c r="D20" s="32"/>
      <c r="E20" s="32"/>
      <c r="F20" s="33"/>
      <c r="G20" s="32"/>
      <c r="H20" s="32"/>
      <c r="I20" s="32"/>
      <c r="J20" s="32"/>
      <c r="K20" s="32"/>
      <c r="L20" s="32"/>
      <c r="M20" s="32"/>
      <c r="N20" s="119"/>
      <c r="S20" s="102"/>
      <c r="T20" s="102"/>
    </row>
    <row r="21" spans="1:20" s="105" customFormat="1" ht="15" customHeight="1" x14ac:dyDescent="0.2">
      <c r="A21" s="36"/>
      <c r="B21" s="22" t="s">
        <v>13</v>
      </c>
      <c r="C21" s="37"/>
      <c r="D21" s="37"/>
      <c r="E21" s="37"/>
      <c r="F21" s="38"/>
      <c r="G21" s="37"/>
      <c r="H21" s="37"/>
      <c r="I21" s="37"/>
      <c r="J21" s="37"/>
      <c r="K21" s="37"/>
      <c r="L21" s="37"/>
      <c r="M21" s="37"/>
      <c r="N21" s="121"/>
      <c r="S21" s="109"/>
      <c r="T21" s="109"/>
    </row>
    <row r="22" spans="1:20" s="105" customFormat="1" ht="4.5" customHeight="1" x14ac:dyDescent="0.2">
      <c r="A22" s="39"/>
      <c r="B22" s="40"/>
      <c r="C22" s="15"/>
      <c r="D22" s="15"/>
      <c r="E22" s="15"/>
      <c r="F22" s="41"/>
      <c r="G22" s="15"/>
      <c r="H22" s="15"/>
      <c r="I22" s="15"/>
      <c r="J22" s="15"/>
      <c r="K22" s="15"/>
      <c r="L22" s="15"/>
      <c r="M22" s="15"/>
      <c r="N22" s="104"/>
      <c r="S22" s="109"/>
      <c r="T22" s="109"/>
    </row>
    <row r="23" spans="1:20" s="91" customFormat="1" ht="15" customHeight="1" x14ac:dyDescent="0.2">
      <c r="A23" s="25"/>
      <c r="B23" s="42"/>
      <c r="C23" s="26" t="s">
        <v>14</v>
      </c>
      <c r="D23" s="26"/>
      <c r="E23" s="43"/>
      <c r="F23" s="35"/>
      <c r="G23" s="26" t="s">
        <v>15</v>
      </c>
      <c r="H23" s="26"/>
      <c r="I23" s="26"/>
      <c r="J23" s="26"/>
      <c r="K23" s="62" t="s">
        <v>62</v>
      </c>
      <c r="L23" s="122"/>
      <c r="M23" s="123"/>
      <c r="N23" s="116"/>
      <c r="S23" s="117"/>
      <c r="T23" s="117"/>
    </row>
    <row r="24" spans="1:20" s="18" customFormat="1" ht="4.5" customHeight="1" x14ac:dyDescent="0.2">
      <c r="A24" s="31"/>
      <c r="B24" s="32"/>
      <c r="C24" s="32"/>
      <c r="D24" s="32"/>
      <c r="E24" s="32"/>
      <c r="F24" s="33"/>
      <c r="G24" s="32"/>
      <c r="H24" s="32"/>
      <c r="I24" s="32"/>
      <c r="J24" s="32"/>
      <c r="K24" s="32"/>
      <c r="L24" s="32"/>
      <c r="M24" s="32"/>
      <c r="N24" s="119"/>
      <c r="S24" s="102"/>
      <c r="T24" s="102"/>
    </row>
    <row r="25" spans="1:20" s="91" customFormat="1" ht="15" customHeight="1" x14ac:dyDescent="0.2">
      <c r="A25" s="25"/>
      <c r="B25" s="42"/>
      <c r="C25" s="26" t="s">
        <v>16</v>
      </c>
      <c r="D25" s="26"/>
      <c r="E25" s="43"/>
      <c r="F25" s="35"/>
      <c r="G25" s="26" t="s">
        <v>17</v>
      </c>
      <c r="H25" s="26"/>
      <c r="I25" s="26"/>
      <c r="J25" s="26"/>
      <c r="K25" s="26"/>
      <c r="L25" s="26"/>
      <c r="M25" s="26"/>
      <c r="N25" s="116"/>
      <c r="S25" s="117"/>
      <c r="T25" s="117"/>
    </row>
    <row r="26" spans="1:20" s="18" customFormat="1" ht="4.5" customHeight="1" x14ac:dyDescent="0.2">
      <c r="A26" s="31"/>
      <c r="B26" s="29"/>
      <c r="C26" s="29"/>
      <c r="D26" s="29"/>
      <c r="E26" s="29"/>
      <c r="F26" s="30"/>
      <c r="G26" s="29"/>
      <c r="H26" s="29"/>
      <c r="I26" s="29"/>
      <c r="J26" s="29"/>
      <c r="K26" s="29"/>
      <c r="L26" s="29"/>
      <c r="M26" s="29"/>
      <c r="N26" s="118"/>
      <c r="S26" s="102"/>
      <c r="T26" s="102"/>
    </row>
    <row r="27" spans="1:20" s="18" customFormat="1" ht="3.75" customHeight="1" x14ac:dyDescent="0.2">
      <c r="A27" s="31"/>
      <c r="B27" s="32"/>
      <c r="C27" s="32"/>
      <c r="D27" s="32"/>
      <c r="E27" s="32"/>
      <c r="F27" s="33"/>
      <c r="G27" s="32"/>
      <c r="H27" s="32"/>
      <c r="I27" s="32"/>
      <c r="J27" s="32"/>
      <c r="K27" s="32"/>
      <c r="L27" s="32"/>
      <c r="M27" s="32"/>
      <c r="N27" s="119"/>
      <c r="S27" s="102"/>
      <c r="T27" s="102"/>
    </row>
    <row r="28" spans="1:20" s="18" customFormat="1" ht="12.75" x14ac:dyDescent="0.2">
      <c r="A28" s="31"/>
      <c r="B28" s="40" t="s">
        <v>18</v>
      </c>
      <c r="C28" s="32"/>
      <c r="D28" s="32"/>
      <c r="E28" s="32"/>
      <c r="F28" s="33"/>
      <c r="G28" s="32"/>
      <c r="H28" s="32"/>
      <c r="I28" s="32"/>
      <c r="J28" s="32"/>
      <c r="K28" s="32"/>
      <c r="L28" s="32"/>
      <c r="M28" s="32"/>
      <c r="N28" s="119"/>
      <c r="S28" s="102"/>
      <c r="T28" s="102"/>
    </row>
    <row r="29" spans="1:20" s="91" customFormat="1" ht="15" customHeight="1" x14ac:dyDescent="0.2">
      <c r="A29" s="25"/>
      <c r="B29" s="42"/>
      <c r="C29" s="26" t="s">
        <v>19</v>
      </c>
      <c r="D29" s="26"/>
      <c r="E29" s="44">
        <v>39</v>
      </c>
      <c r="F29" s="35"/>
      <c r="G29" s="26" t="s">
        <v>20</v>
      </c>
      <c r="H29" s="26"/>
      <c r="I29" s="26"/>
      <c r="J29" s="26"/>
      <c r="K29" s="26"/>
      <c r="L29" s="26"/>
      <c r="M29" s="26"/>
      <c r="N29" s="116"/>
      <c r="S29" s="117"/>
      <c r="T29" s="117"/>
    </row>
    <row r="30" spans="1:20" s="18" customFormat="1" ht="4.5" customHeight="1" x14ac:dyDescent="0.2">
      <c r="A30" s="28"/>
      <c r="B30" s="29"/>
      <c r="C30" s="29"/>
      <c r="D30" s="29"/>
      <c r="E30" s="29"/>
      <c r="F30" s="30"/>
      <c r="G30" s="29"/>
      <c r="H30" s="29"/>
      <c r="I30" s="29"/>
      <c r="J30" s="29"/>
      <c r="K30" s="29"/>
      <c r="L30" s="29"/>
      <c r="M30" s="29"/>
      <c r="N30" s="118"/>
      <c r="S30" s="102"/>
      <c r="T30" s="102"/>
    </row>
    <row r="31" spans="1:20" s="32" customFormat="1" ht="12.75" x14ac:dyDescent="0.2">
      <c r="A31" s="31"/>
      <c r="B31" s="34" t="s">
        <v>21</v>
      </c>
      <c r="F31" s="33"/>
      <c r="N31" s="119"/>
      <c r="S31" s="124"/>
      <c r="T31" s="124"/>
    </row>
    <row r="32" spans="1:20" s="105" customFormat="1" ht="15" customHeight="1" x14ac:dyDescent="0.2">
      <c r="A32" s="36"/>
      <c r="B32" s="22" t="s">
        <v>22</v>
      </c>
      <c r="C32" s="37"/>
      <c r="D32" s="37"/>
      <c r="E32" s="37"/>
      <c r="F32" s="38"/>
      <c r="G32" s="37"/>
      <c r="H32" s="37"/>
      <c r="I32" s="37"/>
      <c r="J32" s="37"/>
      <c r="K32" s="37"/>
      <c r="L32" s="37"/>
      <c r="M32" s="37"/>
      <c r="N32" s="121"/>
      <c r="S32" s="109"/>
      <c r="T32" s="109"/>
    </row>
    <row r="33" spans="1:21" s="105" customFormat="1" ht="3.75" customHeight="1" x14ac:dyDescent="0.2">
      <c r="A33" s="39"/>
      <c r="B33" s="15"/>
      <c r="C33" s="15"/>
      <c r="D33" s="15"/>
      <c r="E33" s="15"/>
      <c r="F33" s="41"/>
      <c r="G33" s="15"/>
      <c r="H33" s="15"/>
      <c r="I33" s="15"/>
      <c r="J33" s="15"/>
      <c r="K33" s="15"/>
      <c r="L33" s="15"/>
      <c r="M33" s="15"/>
      <c r="N33" s="104"/>
      <c r="S33" s="109"/>
      <c r="T33" s="109"/>
    </row>
    <row r="34" spans="1:21" s="18" customFormat="1" ht="12.75" x14ac:dyDescent="0.2">
      <c r="A34" s="31"/>
      <c r="B34" s="32"/>
      <c r="C34" s="32"/>
      <c r="D34" s="45" t="s">
        <v>23</v>
      </c>
      <c r="E34" s="46"/>
      <c r="F34" s="47"/>
      <c r="G34" s="46"/>
      <c r="H34" s="32"/>
      <c r="I34" s="46"/>
      <c r="J34" s="32"/>
      <c r="K34" s="46"/>
      <c r="L34" s="32"/>
      <c r="M34" s="125" t="s">
        <v>63</v>
      </c>
      <c r="N34" s="119"/>
      <c r="S34" s="102"/>
      <c r="T34" s="102"/>
    </row>
    <row r="35" spans="1:21" s="91" customFormat="1" ht="11.25" x14ac:dyDescent="0.2">
      <c r="A35" s="25"/>
      <c r="B35" s="26" t="s">
        <v>8</v>
      </c>
      <c r="C35" s="26"/>
      <c r="D35" s="26"/>
      <c r="E35" s="44"/>
      <c r="F35" s="35"/>
      <c r="G35" s="48"/>
      <c r="H35" s="26"/>
      <c r="I35" s="48"/>
      <c r="J35" s="26"/>
      <c r="K35" s="48"/>
      <c r="L35" s="26"/>
      <c r="M35" s="126"/>
      <c r="N35" s="116"/>
      <c r="S35" s="117"/>
      <c r="T35" s="117"/>
    </row>
    <row r="36" spans="1:21" s="91" customFormat="1" ht="11.25" x14ac:dyDescent="0.2">
      <c r="A36" s="25"/>
      <c r="B36" s="26" t="s">
        <v>24</v>
      </c>
      <c r="C36" s="26"/>
      <c r="D36" s="26"/>
      <c r="E36" s="44"/>
      <c r="F36" s="35"/>
      <c r="G36" s="48"/>
      <c r="H36" s="26"/>
      <c r="I36" s="48"/>
      <c r="J36" s="26"/>
      <c r="K36" s="48"/>
      <c r="L36" s="26"/>
      <c r="M36" s="127"/>
      <c r="N36" s="116"/>
      <c r="S36" s="117"/>
      <c r="T36" s="117"/>
    </row>
    <row r="37" spans="1:21" ht="3.75" customHeight="1" x14ac:dyDescent="0.25">
      <c r="A37" s="49"/>
      <c r="B37" s="50"/>
      <c r="C37" s="50"/>
      <c r="D37" s="50"/>
      <c r="E37" s="51"/>
      <c r="F37" s="52"/>
      <c r="G37" s="50"/>
      <c r="H37" s="50"/>
      <c r="I37" s="50"/>
      <c r="J37" s="148"/>
      <c r="K37" s="148"/>
      <c r="L37" s="148"/>
      <c r="M37" s="148"/>
      <c r="N37" s="149"/>
    </row>
    <row r="38" spans="1:21" ht="3.75" customHeight="1" x14ac:dyDescent="0.25">
      <c r="A38" s="25"/>
      <c r="B38" s="26"/>
      <c r="C38" s="26"/>
      <c r="D38" s="26"/>
      <c r="E38" s="26"/>
      <c r="F38" s="35"/>
      <c r="G38" s="26"/>
      <c r="H38" s="26"/>
      <c r="I38" s="26"/>
      <c r="J38" s="148"/>
      <c r="K38" s="148"/>
      <c r="L38" s="148"/>
      <c r="M38" s="148"/>
      <c r="N38" s="149"/>
    </row>
    <row r="39" spans="1:21" x14ac:dyDescent="0.25">
      <c r="A39" s="39"/>
      <c r="B39" s="40" t="s">
        <v>25</v>
      </c>
      <c r="C39" s="15"/>
      <c r="D39" s="15"/>
      <c r="E39" s="53"/>
      <c r="F39" s="41"/>
      <c r="G39" s="15"/>
      <c r="H39" s="15"/>
      <c r="I39" s="15"/>
      <c r="J39" s="148"/>
      <c r="K39" s="148"/>
      <c r="L39" s="148"/>
      <c r="M39" s="148"/>
      <c r="N39" s="149"/>
      <c r="R39" s="105"/>
      <c r="S39" s="128">
        <f>E29/40</f>
        <v>0.97499999999999998</v>
      </c>
      <c r="T39" s="128">
        <v>1</v>
      </c>
      <c r="U39" s="105"/>
    </row>
    <row r="40" spans="1:21" ht="3.75" customHeight="1" x14ac:dyDescent="0.25">
      <c r="A40" s="25"/>
      <c r="B40" s="26"/>
      <c r="C40" s="26"/>
      <c r="D40" s="26"/>
      <c r="E40" s="26"/>
      <c r="F40" s="35"/>
      <c r="G40" s="26"/>
      <c r="H40" s="26"/>
      <c r="I40" s="26"/>
      <c r="J40" s="148"/>
      <c r="K40" s="148"/>
      <c r="L40" s="148"/>
      <c r="M40" s="148"/>
      <c r="N40" s="149"/>
      <c r="R40" s="91"/>
      <c r="S40" s="128"/>
      <c r="T40" s="128"/>
      <c r="U40" s="91"/>
    </row>
    <row r="41" spans="1:21" x14ac:dyDescent="0.25">
      <c r="A41" s="25"/>
      <c r="B41" s="26" t="s">
        <v>26</v>
      </c>
      <c r="C41" s="26"/>
      <c r="D41" s="26"/>
      <c r="E41" s="54"/>
      <c r="F41" s="55" t="s">
        <v>27</v>
      </c>
      <c r="G41" s="54"/>
      <c r="H41" s="56" t="s">
        <v>27</v>
      </c>
      <c r="I41" s="54"/>
      <c r="J41" s="55" t="s">
        <v>27</v>
      </c>
      <c r="K41" s="54"/>
      <c r="L41" s="56" t="s">
        <v>27</v>
      </c>
      <c r="M41" s="131">
        <f>E29/39</f>
        <v>1</v>
      </c>
      <c r="N41" s="149"/>
      <c r="R41" s="91"/>
      <c r="S41" s="128"/>
      <c r="T41" s="128"/>
      <c r="U41" s="91"/>
    </row>
    <row r="42" spans="1:21" x14ac:dyDescent="0.25">
      <c r="A42" s="25"/>
      <c r="B42" s="57" t="s">
        <v>28</v>
      </c>
      <c r="C42" s="57"/>
      <c r="D42" s="58"/>
      <c r="E42" s="54"/>
      <c r="F42" s="55" t="s">
        <v>27</v>
      </c>
      <c r="G42" s="54"/>
      <c r="H42" s="55" t="s">
        <v>27</v>
      </c>
      <c r="I42" s="54"/>
      <c r="J42" s="55" t="s">
        <v>27</v>
      </c>
      <c r="K42" s="54"/>
      <c r="L42" s="55" t="s">
        <v>27</v>
      </c>
      <c r="M42" s="132"/>
      <c r="N42" s="149"/>
      <c r="R42" s="91"/>
      <c r="S42" s="129" t="s">
        <v>64</v>
      </c>
      <c r="T42" s="129"/>
      <c r="U42" s="91" t="s">
        <v>65</v>
      </c>
    </row>
    <row r="43" spans="1:21" x14ac:dyDescent="0.25">
      <c r="A43" s="25"/>
      <c r="B43" s="59" t="s">
        <v>29</v>
      </c>
      <c r="C43" s="59"/>
      <c r="D43" s="60"/>
      <c r="E43" s="54"/>
      <c r="F43" s="55" t="s">
        <v>27</v>
      </c>
      <c r="G43" s="54"/>
      <c r="H43" s="55" t="s">
        <v>27</v>
      </c>
      <c r="I43" s="54"/>
      <c r="J43" s="55" t="s">
        <v>27</v>
      </c>
      <c r="K43" s="54"/>
      <c r="L43" s="55" t="s">
        <v>27</v>
      </c>
      <c r="M43" s="132"/>
      <c r="N43" s="149"/>
      <c r="R43" s="91" t="s">
        <v>66</v>
      </c>
      <c r="S43" s="117">
        <f>(E41*E66+G41*G66+I41*I66+K41*K66)</f>
        <v>0</v>
      </c>
      <c r="T43" s="117">
        <f>S43/S39</f>
        <v>0</v>
      </c>
      <c r="U43" s="91"/>
    </row>
    <row r="44" spans="1:21" x14ac:dyDescent="0.25">
      <c r="A44" s="61"/>
      <c r="B44" s="62"/>
      <c r="C44" s="63"/>
      <c r="D44" s="62" t="s">
        <v>30</v>
      </c>
      <c r="E44" s="64">
        <f>SUM(E41:E43)</f>
        <v>0</v>
      </c>
      <c r="F44" s="65" t="s">
        <v>27</v>
      </c>
      <c r="G44" s="64">
        <f>SUM(G41:G43)</f>
        <v>0</v>
      </c>
      <c r="H44" s="66" t="s">
        <v>27</v>
      </c>
      <c r="I44" s="64">
        <f>SUM(I41:I43)</f>
        <v>0</v>
      </c>
      <c r="J44" s="65" t="s">
        <v>27</v>
      </c>
      <c r="K44" s="64">
        <f>SUM(K41:K43)</f>
        <v>0</v>
      </c>
      <c r="L44" s="84" t="s">
        <v>27</v>
      </c>
      <c r="M44" s="148"/>
      <c r="N44" s="149"/>
      <c r="R44" s="91" t="s">
        <v>67</v>
      </c>
      <c r="S44" s="117">
        <f>E70</f>
        <v>0</v>
      </c>
      <c r="T44" s="117">
        <f>S44/S39</f>
        <v>0</v>
      </c>
      <c r="U44" s="91"/>
    </row>
    <row r="45" spans="1:21" x14ac:dyDescent="0.25">
      <c r="A45" s="61"/>
      <c r="B45" s="62"/>
      <c r="C45" s="63"/>
      <c r="D45" s="62" t="s">
        <v>31</v>
      </c>
      <c r="E45" s="67"/>
      <c r="F45" s="65" t="s">
        <v>27</v>
      </c>
      <c r="G45" s="68"/>
      <c r="H45" s="65" t="s">
        <v>27</v>
      </c>
      <c r="I45" s="68"/>
      <c r="J45" s="65" t="s">
        <v>27</v>
      </c>
      <c r="K45" s="68"/>
      <c r="L45" s="84" t="s">
        <v>27</v>
      </c>
      <c r="M45" s="148"/>
      <c r="N45" s="149"/>
      <c r="R45" s="91"/>
      <c r="S45" s="117"/>
      <c r="T45" s="117"/>
      <c r="U45" s="91"/>
    </row>
    <row r="46" spans="1:21" ht="11.25" customHeight="1" x14ac:dyDescent="0.25">
      <c r="A46" s="25"/>
      <c r="B46" s="26"/>
      <c r="C46" s="26"/>
      <c r="D46" s="26"/>
      <c r="E46" s="69"/>
      <c r="F46" s="70"/>
      <c r="G46" s="71"/>
      <c r="H46" s="72"/>
      <c r="I46" s="71"/>
      <c r="J46" s="70"/>
      <c r="K46" s="71"/>
      <c r="L46" s="72"/>
      <c r="M46" s="148"/>
      <c r="N46" s="149"/>
      <c r="R46" s="91" t="s">
        <v>68</v>
      </c>
      <c r="S46" s="117">
        <f>S43+S44</f>
        <v>0</v>
      </c>
      <c r="T46" s="117">
        <f>T43+T44</f>
        <v>0</v>
      </c>
      <c r="U46" s="91"/>
    </row>
    <row r="47" spans="1:21" x14ac:dyDescent="0.25">
      <c r="A47" s="39"/>
      <c r="B47" s="40" t="s">
        <v>32</v>
      </c>
      <c r="C47" s="15"/>
      <c r="D47" s="15"/>
      <c r="E47" s="73"/>
      <c r="F47" s="74"/>
      <c r="G47" s="73"/>
      <c r="H47" s="75"/>
      <c r="I47" s="73"/>
      <c r="J47" s="74"/>
      <c r="K47" s="73"/>
      <c r="L47" s="75"/>
      <c r="M47" s="148"/>
      <c r="N47" s="149"/>
      <c r="R47" s="105" t="s">
        <v>69</v>
      </c>
      <c r="S47" s="109">
        <v>66150</v>
      </c>
      <c r="T47" s="109">
        <v>66150</v>
      </c>
      <c r="U47" s="117">
        <v>96600</v>
      </c>
    </row>
    <row r="48" spans="1:21" ht="3.75" customHeight="1" x14ac:dyDescent="0.25">
      <c r="A48" s="25"/>
      <c r="B48" s="26"/>
      <c r="C48" s="26"/>
      <c r="D48" s="26"/>
      <c r="E48" s="71"/>
      <c r="F48" s="70"/>
      <c r="G48" s="71"/>
      <c r="H48" s="72"/>
      <c r="I48" s="71"/>
      <c r="J48" s="70"/>
      <c r="K48" s="71"/>
      <c r="L48" s="72"/>
      <c r="M48" s="148"/>
      <c r="N48" s="149"/>
      <c r="R48" s="91"/>
      <c r="S48" s="117"/>
      <c r="T48" s="117"/>
      <c r="U48" s="91"/>
    </row>
    <row r="49" spans="1:21" s="91" customFormat="1" ht="15" customHeight="1" x14ac:dyDescent="0.2">
      <c r="A49" s="25"/>
      <c r="B49" s="26" t="s">
        <v>33</v>
      </c>
      <c r="C49" s="26"/>
      <c r="D49" s="26"/>
      <c r="E49" s="153">
        <f>IF(E29=0,0,IF(E41/E29*39&gt;S52,(S52/39*E29+E42+E43)*M49,E45*M49))</f>
        <v>0</v>
      </c>
      <c r="F49" s="154" t="s">
        <v>27</v>
      </c>
      <c r="G49" s="153">
        <f>IF(E29=0,0,IF(G41/E29*39&gt;S52,(S52/39*E29+G42+G43)*M49,G45*M49))</f>
        <v>0</v>
      </c>
      <c r="H49" s="155" t="s">
        <v>27</v>
      </c>
      <c r="I49" s="153">
        <f>IF(E29=0,0,IF(I41/E29*39&gt;S52,(S52/39*E29+I42+I43)*M49,I45*M49))</f>
        <v>0</v>
      </c>
      <c r="J49" s="156" t="s">
        <v>27</v>
      </c>
      <c r="K49" s="153">
        <f>IF(E29=0,0,IF(K41/E29*39&gt;S52,(S52/39*E29+K42+K43)*M49,K45*M49))</f>
        <v>0</v>
      </c>
      <c r="L49" s="86" t="s">
        <v>27</v>
      </c>
      <c r="M49" s="133">
        <v>1.2999999999999999E-2</v>
      </c>
      <c r="N49" s="116"/>
      <c r="R49" s="91" t="s">
        <v>70</v>
      </c>
      <c r="S49" s="117">
        <f>S46-S47</f>
        <v>-66150</v>
      </c>
      <c r="T49" s="117">
        <f>T46-T47</f>
        <v>-66150</v>
      </c>
    </row>
    <row r="50" spans="1:21" s="91" customFormat="1" ht="15" customHeight="1" x14ac:dyDescent="0.2">
      <c r="A50" s="25"/>
      <c r="B50" s="26" t="s">
        <v>34</v>
      </c>
      <c r="C50" s="26"/>
      <c r="D50" s="26"/>
      <c r="E50" s="153">
        <f>IF(E29=0,0,IF(E41/E29*39&gt;U52,(U52/39*E29+E42+E43)*M50,E45*M50))</f>
        <v>0</v>
      </c>
      <c r="F50" s="154" t="s">
        <v>27</v>
      </c>
      <c r="G50" s="153">
        <f>IF(E29=0,0,IF(G41/E29*39&gt;U52,(U52/39*E29+G42+G43)*M50,G45*M50))</f>
        <v>0</v>
      </c>
      <c r="H50" s="155" t="s">
        <v>27</v>
      </c>
      <c r="I50" s="153">
        <f>IF(E29=0,0,IF(I41/E29*39&gt;U52,(U52/39*E29+I42+I43)*M50,I45*M50))</f>
        <v>0</v>
      </c>
      <c r="J50" s="156" t="s">
        <v>27</v>
      </c>
      <c r="K50" s="153">
        <f>IF(E29=0,0,IF(K41/E29*39&gt;T52,(T52/39*E29+K42+K43)*M50,K45*M50))</f>
        <v>0</v>
      </c>
      <c r="L50" s="86" t="s">
        <v>27</v>
      </c>
      <c r="M50" s="133">
        <v>9.2999999999999999E-2</v>
      </c>
      <c r="N50" s="116"/>
      <c r="R50" s="91" t="s">
        <v>71</v>
      </c>
      <c r="S50" s="117">
        <f>S44-S49</f>
        <v>66150</v>
      </c>
      <c r="T50" s="117">
        <f>T44-T49</f>
        <v>66150</v>
      </c>
    </row>
    <row r="51" spans="1:21" s="91" customFormat="1" ht="15" customHeight="1" x14ac:dyDescent="0.2">
      <c r="A51" s="25"/>
      <c r="B51" s="26" t="s">
        <v>35</v>
      </c>
      <c r="C51" s="26"/>
      <c r="D51" s="26"/>
      <c r="E51" s="153">
        <f>IF(E29=0,0,IF(E41/E29*39&gt;U52,(U52/39*E29+E42+E43)*M51,E45*M51))</f>
        <v>0</v>
      </c>
      <c r="F51" s="154" t="s">
        <v>27</v>
      </c>
      <c r="G51" s="153">
        <f>IF(E29=0,0,IF(G41/E29*39&gt;U52,(U52/39*E29+G42+G43)*M51,G45*M51))</f>
        <v>0</v>
      </c>
      <c r="H51" s="155" t="s">
        <v>27</v>
      </c>
      <c r="I51" s="153">
        <f>IF(E29=0,0,IF(I41/E29*39&gt;U52,(U52/39*E29+I42+I43)*M51,I45*M51))</f>
        <v>0</v>
      </c>
      <c r="J51" s="156" t="s">
        <v>27</v>
      </c>
      <c r="K51" s="153">
        <f>IF(E29=0,0,IF(K41/E29*39&gt;T52,(T52/39*E29+K42+K43)*M51,K45*M51))</f>
        <v>0</v>
      </c>
      <c r="L51" s="86" t="s">
        <v>27</v>
      </c>
      <c r="M51" s="133">
        <v>1.2999999999999999E-2</v>
      </c>
      <c r="N51" s="116"/>
      <c r="R51" s="91" t="s">
        <v>72</v>
      </c>
      <c r="S51" s="130">
        <f>M71-M49-M52-M53</f>
        <v>0.106</v>
      </c>
      <c r="T51" s="130">
        <f>M71-M49-M52-M53</f>
        <v>0.106</v>
      </c>
    </row>
    <row r="52" spans="1:21" s="91" customFormat="1" ht="15" customHeight="1" x14ac:dyDescent="0.2">
      <c r="A52" s="25"/>
      <c r="B52" s="26" t="s">
        <v>36</v>
      </c>
      <c r="C52" s="26"/>
      <c r="D52" s="26"/>
      <c r="E52" s="153">
        <f>IF(E29=0,0,IF(E41/E29*39&gt;S52,(S52/39*E29+E42+E43)*M52,E45*M52))</f>
        <v>0</v>
      </c>
      <c r="F52" s="154" t="s">
        <v>27</v>
      </c>
      <c r="G52" s="153">
        <f>IF(E29=0,0,IF(G41/E29*39&gt;S52,(S52/39*E29+G42+G43)*M52,G45*M52))</f>
        <v>0</v>
      </c>
      <c r="H52" s="155" t="s">
        <v>27</v>
      </c>
      <c r="I52" s="153">
        <f>IF(E29=0,0,IF(I41/E29*39&gt;S52,(S52/39*E29+I42+I43)*M52,I45*M52))</f>
        <v>0</v>
      </c>
      <c r="J52" s="156" t="s">
        <v>27</v>
      </c>
      <c r="K52" s="153">
        <f>IF(E29=0,0,IF(K41/E29*39&gt;S52,(S52/39*E29+K42+K43)*M52,K45*M52))</f>
        <v>0</v>
      </c>
      <c r="L52" s="86" t="s">
        <v>27</v>
      </c>
      <c r="M52" s="133">
        <v>7.2999999999999995E-2</v>
      </c>
      <c r="N52" s="116"/>
      <c r="R52" s="91" t="s">
        <v>73</v>
      </c>
      <c r="S52" s="117">
        <v>5512.5</v>
      </c>
      <c r="T52" s="117">
        <v>5512.5</v>
      </c>
      <c r="U52" s="117">
        <v>8050</v>
      </c>
    </row>
    <row r="53" spans="1:21" s="91" customFormat="1" ht="15" customHeight="1" x14ac:dyDescent="0.2">
      <c r="A53" s="25"/>
      <c r="B53" s="76" t="s">
        <v>37</v>
      </c>
      <c r="C53" s="26"/>
      <c r="D53" s="26"/>
      <c r="E53" s="153">
        <f>IF(E29=0,0,IF(E41/E29*39&gt;S52,(S52/39*E29+E42+E43)*M53,E45*M53))</f>
        <v>0</v>
      </c>
      <c r="F53" s="154" t="s">
        <v>27</v>
      </c>
      <c r="G53" s="153">
        <f>IF(E29=0,0,IF(G41/E29*39&gt;S52,(S52/39*E29+G42+G43)*M53,G45*M53))</f>
        <v>0</v>
      </c>
      <c r="H53" s="155" t="s">
        <v>27</v>
      </c>
      <c r="I53" s="153">
        <f>IF(E29=0,0,IF(I41/E29*39&gt;S52,(S52/39*E29+I42+I43)*M53,I45*M53))</f>
        <v>0</v>
      </c>
      <c r="J53" s="156" t="s">
        <v>27</v>
      </c>
      <c r="K53" s="153">
        <f>IF(E29=0,0,IF(K41/E29*39&gt;S52,(S52/39*E29+K42+K43)*M53,K45*M53))</f>
        <v>0</v>
      </c>
      <c r="L53" s="86" t="s">
        <v>27</v>
      </c>
      <c r="M53" s="133"/>
      <c r="N53" s="116"/>
    </row>
    <row r="54" spans="1:21" s="91" customFormat="1" ht="15" customHeight="1" x14ac:dyDescent="0.2">
      <c r="A54" s="25"/>
      <c r="B54" s="63"/>
      <c r="C54" s="63"/>
      <c r="D54" s="62" t="s">
        <v>30</v>
      </c>
      <c r="E54" s="77">
        <f>SUM(E49:E53)</f>
        <v>0</v>
      </c>
      <c r="F54" s="55" t="s">
        <v>27</v>
      </c>
      <c r="G54" s="77">
        <f>SUM(G49:G53)</f>
        <v>0</v>
      </c>
      <c r="H54" s="56" t="s">
        <v>27</v>
      </c>
      <c r="I54" s="77">
        <f>SUM(I49:I53)</f>
        <v>0</v>
      </c>
      <c r="J54" s="86" t="s">
        <v>27</v>
      </c>
      <c r="K54" s="77">
        <f>SUM(K49:K53)</f>
        <v>0</v>
      </c>
      <c r="L54" s="86" t="s">
        <v>27</v>
      </c>
      <c r="M54" s="76"/>
      <c r="N54" s="116"/>
      <c r="S54" s="117"/>
      <c r="T54" s="117"/>
    </row>
    <row r="55" spans="1:21" s="91" customFormat="1" ht="15" customHeight="1" x14ac:dyDescent="0.2">
      <c r="A55" s="25"/>
      <c r="B55" s="40" t="s">
        <v>38</v>
      </c>
      <c r="C55" s="63"/>
      <c r="D55" s="62"/>
      <c r="E55" s="78"/>
      <c r="F55" s="79"/>
      <c r="G55" s="78"/>
      <c r="H55" s="80"/>
      <c r="I55" s="78"/>
      <c r="J55" s="134"/>
      <c r="K55" s="78"/>
      <c r="L55" s="134"/>
      <c r="M55" s="76"/>
      <c r="N55" s="116"/>
      <c r="S55" s="117"/>
      <c r="T55" s="117"/>
    </row>
    <row r="56" spans="1:21" s="91" customFormat="1" ht="15" customHeight="1" x14ac:dyDescent="0.2">
      <c r="A56" s="25"/>
      <c r="B56" s="26" t="s">
        <v>39</v>
      </c>
      <c r="C56" s="26"/>
      <c r="D56" s="26"/>
      <c r="E56" s="153">
        <f>(E44-E43)*M56</f>
        <v>0</v>
      </c>
      <c r="F56" s="154" t="s">
        <v>27</v>
      </c>
      <c r="G56" s="153">
        <f>(G44-G43)*M56</f>
        <v>0</v>
      </c>
      <c r="H56" s="155" t="s">
        <v>27</v>
      </c>
      <c r="I56" s="153">
        <f>(I44-I43)*M56</f>
        <v>0</v>
      </c>
      <c r="J56" s="156" t="s">
        <v>27</v>
      </c>
      <c r="K56" s="153">
        <f>(K44-K43)*M56</f>
        <v>0</v>
      </c>
      <c r="L56" s="86" t="s">
        <v>27</v>
      </c>
      <c r="M56" s="133"/>
      <c r="N56" s="116"/>
      <c r="S56" s="117"/>
      <c r="T56" s="117"/>
    </row>
    <row r="57" spans="1:21" s="91" customFormat="1" ht="15" customHeight="1" x14ac:dyDescent="0.2">
      <c r="A57" s="25"/>
      <c r="B57" s="59"/>
      <c r="C57" s="59"/>
      <c r="D57" s="60"/>
      <c r="E57" s="153">
        <f>$E$45*M57</f>
        <v>0</v>
      </c>
      <c r="F57" s="154" t="s">
        <v>27</v>
      </c>
      <c r="G57" s="153">
        <f>$G$45*M57</f>
        <v>0</v>
      </c>
      <c r="H57" s="155" t="s">
        <v>27</v>
      </c>
      <c r="I57" s="153">
        <f>$I$45*M57</f>
        <v>0</v>
      </c>
      <c r="J57" s="156" t="s">
        <v>27</v>
      </c>
      <c r="K57" s="153">
        <f>$K$45*M57</f>
        <v>0</v>
      </c>
      <c r="L57" s="86" t="s">
        <v>27</v>
      </c>
      <c r="M57" s="133"/>
      <c r="N57" s="116"/>
      <c r="S57" s="117"/>
      <c r="T57" s="117"/>
    </row>
    <row r="58" spans="1:21" s="91" customFormat="1" ht="15" customHeight="1" x14ac:dyDescent="0.2">
      <c r="A58" s="25"/>
      <c r="B58" s="63"/>
      <c r="C58" s="63"/>
      <c r="D58" s="62" t="s">
        <v>30</v>
      </c>
      <c r="E58" s="77">
        <f>SUM(E56:E57)</f>
        <v>0</v>
      </c>
      <c r="F58" s="55" t="s">
        <v>27</v>
      </c>
      <c r="G58" s="77">
        <f>SUM(G56:G57)</f>
        <v>0</v>
      </c>
      <c r="H58" s="56" t="s">
        <v>27</v>
      </c>
      <c r="I58" s="77">
        <f>SUM(I56:I57)</f>
        <v>0</v>
      </c>
      <c r="J58" s="86" t="s">
        <v>27</v>
      </c>
      <c r="K58" s="77">
        <f>SUM(K56:K57)</f>
        <v>0</v>
      </c>
      <c r="L58" s="86" t="s">
        <v>27</v>
      </c>
      <c r="M58" s="76"/>
      <c r="N58" s="116"/>
      <c r="S58" s="117"/>
      <c r="T58" s="117"/>
    </row>
    <row r="59" spans="1:21" s="91" customFormat="1" ht="15" customHeight="1" x14ac:dyDescent="0.2">
      <c r="A59" s="25"/>
      <c r="B59" s="40" t="s">
        <v>40</v>
      </c>
      <c r="C59" s="63"/>
      <c r="D59" s="62"/>
      <c r="E59" s="78"/>
      <c r="F59" s="79"/>
      <c r="G59" s="78"/>
      <c r="H59" s="80"/>
      <c r="I59" s="78"/>
      <c r="J59" s="134"/>
      <c r="K59" s="78"/>
      <c r="L59" s="134"/>
      <c r="M59" s="76"/>
      <c r="N59" s="116"/>
      <c r="S59" s="117"/>
      <c r="T59" s="117"/>
    </row>
    <row r="60" spans="1:21" s="91" customFormat="1" ht="15" customHeight="1" x14ac:dyDescent="0.2">
      <c r="A60" s="25"/>
      <c r="B60" s="81" t="s">
        <v>41</v>
      </c>
      <c r="C60" s="26"/>
      <c r="D60" s="26"/>
      <c r="E60" s="153">
        <f>$E$45*M60</f>
        <v>0</v>
      </c>
      <c r="F60" s="154" t="s">
        <v>27</v>
      </c>
      <c r="G60" s="153">
        <f>$G$45*M60</f>
        <v>0</v>
      </c>
      <c r="H60" s="155" t="s">
        <v>27</v>
      </c>
      <c r="I60" s="153">
        <f>$I$45*M60</f>
        <v>0</v>
      </c>
      <c r="J60" s="156" t="s">
        <v>27</v>
      </c>
      <c r="K60" s="153">
        <f>$K$45*M60</f>
        <v>0</v>
      </c>
      <c r="L60" s="86" t="s">
        <v>27</v>
      </c>
      <c r="M60" s="133"/>
      <c r="N60" s="116"/>
      <c r="S60" s="117"/>
      <c r="T60" s="117"/>
    </row>
    <row r="61" spans="1:21" s="91" customFormat="1" ht="15" customHeight="1" x14ac:dyDescent="0.2">
      <c r="A61" s="25"/>
      <c r="B61" s="26" t="s">
        <v>42</v>
      </c>
      <c r="C61" s="26"/>
      <c r="D61" s="26"/>
      <c r="E61" s="153">
        <f>$E$45*M61</f>
        <v>0</v>
      </c>
      <c r="F61" s="154" t="s">
        <v>27</v>
      </c>
      <c r="G61" s="153">
        <f>$G$45*M61</f>
        <v>0</v>
      </c>
      <c r="H61" s="155" t="s">
        <v>27</v>
      </c>
      <c r="I61" s="153">
        <f>$I$45*M61</f>
        <v>0</v>
      </c>
      <c r="J61" s="156" t="s">
        <v>27</v>
      </c>
      <c r="K61" s="153">
        <f>$K$45*M61</f>
        <v>0</v>
      </c>
      <c r="L61" s="86" t="s">
        <v>27</v>
      </c>
      <c r="M61" s="133"/>
      <c r="N61" s="116"/>
      <c r="S61" s="117"/>
      <c r="T61" s="117"/>
    </row>
    <row r="62" spans="1:21" s="91" customFormat="1" ht="15" customHeight="1" x14ac:dyDescent="0.2">
      <c r="A62" s="25"/>
      <c r="B62" s="26" t="s">
        <v>43</v>
      </c>
      <c r="C62" s="26"/>
      <c r="D62" s="26"/>
      <c r="E62" s="153">
        <f>$E$45*M62</f>
        <v>0</v>
      </c>
      <c r="F62" s="154" t="s">
        <v>27</v>
      </c>
      <c r="G62" s="153">
        <f>$G$45*M62</f>
        <v>0</v>
      </c>
      <c r="H62" s="155" t="s">
        <v>27</v>
      </c>
      <c r="I62" s="153">
        <f>$I$45*M62</f>
        <v>0</v>
      </c>
      <c r="J62" s="156" t="s">
        <v>27</v>
      </c>
      <c r="K62" s="153">
        <f>$K$45*M62</f>
        <v>0</v>
      </c>
      <c r="L62" s="86" t="s">
        <v>27</v>
      </c>
      <c r="M62" s="133">
        <v>5.9999999999999995E-4</v>
      </c>
      <c r="N62" s="116"/>
      <c r="S62" s="117"/>
      <c r="T62" s="117"/>
    </row>
    <row r="63" spans="1:21" s="91" customFormat="1" ht="15" customHeight="1" x14ac:dyDescent="0.2">
      <c r="A63" s="25"/>
      <c r="B63" s="63"/>
      <c r="C63" s="63"/>
      <c r="D63" s="62" t="s">
        <v>30</v>
      </c>
      <c r="E63" s="77">
        <f>SUM(E60:E62)</f>
        <v>0</v>
      </c>
      <c r="F63" s="55" t="s">
        <v>27</v>
      </c>
      <c r="G63" s="77">
        <f>SUM(G60:G62)</f>
        <v>0</v>
      </c>
      <c r="H63" s="55" t="s">
        <v>27</v>
      </c>
      <c r="I63" s="77">
        <f>SUM(I60:I62)</f>
        <v>0</v>
      </c>
      <c r="J63" s="55" t="s">
        <v>27</v>
      </c>
      <c r="K63" s="77">
        <f>SUM(K60:K62)</f>
        <v>0</v>
      </c>
      <c r="L63" s="55" t="s">
        <v>27</v>
      </c>
      <c r="M63" s="76"/>
      <c r="N63" s="116"/>
      <c r="S63" s="117"/>
      <c r="T63" s="117"/>
    </row>
    <row r="64" spans="1:21" s="137" customFormat="1" ht="15" customHeight="1" x14ac:dyDescent="0.2">
      <c r="A64" s="61"/>
      <c r="B64" s="63" t="s">
        <v>44</v>
      </c>
      <c r="C64" s="63"/>
      <c r="D64" s="63"/>
      <c r="E64" s="64">
        <f>E44+E54+E58+E63</f>
        <v>0</v>
      </c>
      <c r="F64" s="65" t="s">
        <v>27</v>
      </c>
      <c r="G64" s="64">
        <f>G44+G54+G58+G63</f>
        <v>0</v>
      </c>
      <c r="H64" s="66" t="s">
        <v>27</v>
      </c>
      <c r="I64" s="64">
        <f>I44+I54+I58+I63</f>
        <v>0</v>
      </c>
      <c r="J64" s="65" t="s">
        <v>27</v>
      </c>
      <c r="K64" s="64">
        <f>K44+K54+K58+K63</f>
        <v>0</v>
      </c>
      <c r="L64" s="135" t="s">
        <v>27</v>
      </c>
      <c r="M64" s="63"/>
      <c r="N64" s="136"/>
      <c r="R64" s="91"/>
      <c r="S64" s="117"/>
      <c r="T64" s="117"/>
      <c r="U64" s="91"/>
    </row>
    <row r="65" spans="1:21" s="91" customFormat="1" ht="15" customHeight="1" x14ac:dyDescent="0.2">
      <c r="A65" s="25"/>
      <c r="B65" s="40" t="s">
        <v>45</v>
      </c>
      <c r="C65" s="26"/>
      <c r="D65" s="26"/>
      <c r="E65" s="78"/>
      <c r="F65" s="70"/>
      <c r="G65" s="82"/>
      <c r="H65" s="72"/>
      <c r="I65" s="82"/>
      <c r="J65" s="138"/>
      <c r="K65" s="82"/>
      <c r="L65" s="138"/>
      <c r="M65" s="26"/>
      <c r="N65" s="116"/>
      <c r="R65" s="137"/>
      <c r="S65" s="139"/>
      <c r="T65" s="139"/>
      <c r="U65" s="137"/>
    </row>
    <row r="66" spans="1:21" s="91" customFormat="1" ht="15" customHeight="1" x14ac:dyDescent="0.2">
      <c r="A66" s="25"/>
      <c r="B66" s="26" t="s">
        <v>46</v>
      </c>
      <c r="C66" s="26"/>
      <c r="D66" s="26"/>
      <c r="E66" s="83">
        <v>12</v>
      </c>
      <c r="F66" s="70"/>
      <c r="G66" s="83"/>
      <c r="H66" s="72"/>
      <c r="I66" s="83"/>
      <c r="J66" s="140"/>
      <c r="K66" s="83"/>
      <c r="L66" s="140"/>
      <c r="M66" s="26"/>
      <c r="N66" s="116"/>
      <c r="S66" s="117"/>
      <c r="T66" s="117"/>
    </row>
    <row r="67" spans="1:21" s="91" customFormat="1" ht="15" customHeight="1" x14ac:dyDescent="0.2">
      <c r="A67" s="25"/>
      <c r="B67" s="26" t="s">
        <v>47</v>
      </c>
      <c r="C67" s="26"/>
      <c r="D67" s="26"/>
      <c r="E67" s="64">
        <f>E64*E66</f>
        <v>0</v>
      </c>
      <c r="F67" s="84" t="s">
        <v>27</v>
      </c>
      <c r="G67" s="64">
        <f>G64*G66</f>
        <v>0</v>
      </c>
      <c r="H67" s="84" t="s">
        <v>27</v>
      </c>
      <c r="I67" s="64">
        <f>I64*I66</f>
        <v>0</v>
      </c>
      <c r="J67" s="84" t="s">
        <v>27</v>
      </c>
      <c r="K67" s="64">
        <f>K64*K66</f>
        <v>0</v>
      </c>
      <c r="L67" s="84" t="s">
        <v>27</v>
      </c>
      <c r="M67" s="26"/>
      <c r="N67" s="116"/>
      <c r="S67" s="117"/>
      <c r="T67" s="117"/>
    </row>
    <row r="68" spans="1:21" s="91" customFormat="1" ht="5.25" customHeight="1" x14ac:dyDescent="0.2">
      <c r="A68" s="25"/>
      <c r="B68" s="26"/>
      <c r="C68" s="26"/>
      <c r="D68" s="26"/>
      <c r="E68" s="85"/>
      <c r="F68" s="35"/>
      <c r="G68" s="26"/>
      <c r="H68" s="26"/>
      <c r="I68" s="26"/>
      <c r="J68" s="26"/>
      <c r="K68" s="26"/>
      <c r="L68" s="26"/>
      <c r="M68" s="26"/>
      <c r="N68" s="116"/>
      <c r="S68" s="117"/>
      <c r="T68" s="117"/>
    </row>
    <row r="69" spans="1:21" s="137" customFormat="1" ht="12.75" customHeight="1" x14ac:dyDescent="0.2">
      <c r="A69" s="61"/>
      <c r="B69" s="63" t="s">
        <v>48</v>
      </c>
      <c r="C69" s="63"/>
      <c r="D69" s="63"/>
      <c r="E69" s="64">
        <f>E67+G67+I67+K67</f>
        <v>0</v>
      </c>
      <c r="F69" s="86" t="s">
        <v>27</v>
      </c>
      <c r="G69" s="63"/>
      <c r="H69" s="63"/>
      <c r="I69" s="63"/>
      <c r="J69" s="63"/>
      <c r="K69" s="63"/>
      <c r="L69" s="63"/>
      <c r="M69" s="84" t="s">
        <v>74</v>
      </c>
      <c r="N69" s="136"/>
      <c r="R69" s="91"/>
      <c r="S69" s="117"/>
      <c r="T69" s="117"/>
      <c r="U69" s="91"/>
    </row>
    <row r="70" spans="1:21" s="137" customFormat="1" ht="12.75" customHeight="1" x14ac:dyDescent="0.2">
      <c r="A70" s="61"/>
      <c r="B70" s="87" t="s">
        <v>49</v>
      </c>
      <c r="C70" s="87"/>
      <c r="D70" s="88"/>
      <c r="E70" s="54"/>
      <c r="F70" s="86" t="s">
        <v>27</v>
      </c>
      <c r="G70" s="63"/>
      <c r="H70" s="63"/>
      <c r="I70" s="63"/>
      <c r="J70" s="63"/>
      <c r="K70" s="63"/>
      <c r="L70" s="63"/>
      <c r="M70" s="133"/>
      <c r="N70" s="136"/>
      <c r="S70" s="139"/>
      <c r="T70" s="139"/>
    </row>
    <row r="71" spans="1:21" s="137" customFormat="1" ht="12.75" customHeight="1" x14ac:dyDescent="0.2">
      <c r="A71" s="61"/>
      <c r="B71" s="87" t="s">
        <v>50</v>
      </c>
      <c r="C71" s="87"/>
      <c r="D71" s="88"/>
      <c r="E71" s="77">
        <f>IF(T43&gt;T47,S44*S51,IF(T43+T44&gt;T47,T50*M71+T49*S51,S44*M71))</f>
        <v>0</v>
      </c>
      <c r="F71" s="86" t="s">
        <v>27</v>
      </c>
      <c r="G71" s="63"/>
      <c r="H71" s="63"/>
      <c r="I71" s="63"/>
      <c r="J71" s="63"/>
      <c r="K71" s="63"/>
      <c r="L71" s="63"/>
      <c r="M71" s="141">
        <f>SUM(M49:M53)</f>
        <v>0.192</v>
      </c>
      <c r="N71" s="136"/>
      <c r="S71" s="139"/>
      <c r="T71" s="139"/>
    </row>
    <row r="72" spans="1:21" s="91" customFormat="1" ht="12.75" customHeight="1" x14ac:dyDescent="0.2">
      <c r="A72" s="25"/>
      <c r="B72" s="87" t="s">
        <v>51</v>
      </c>
      <c r="C72" s="87"/>
      <c r="D72" s="88"/>
      <c r="E72" s="77">
        <f>$E$70*M72</f>
        <v>0</v>
      </c>
      <c r="F72" s="86" t="s">
        <v>27</v>
      </c>
      <c r="G72" s="89"/>
      <c r="H72" s="26"/>
      <c r="I72" s="26"/>
      <c r="J72" s="26"/>
      <c r="K72" s="26"/>
      <c r="L72" s="26"/>
      <c r="M72" s="141">
        <f>SUM(M56:M57)</f>
        <v>0</v>
      </c>
      <c r="N72" s="116"/>
      <c r="R72" s="137"/>
      <c r="S72" s="139"/>
      <c r="T72" s="139"/>
      <c r="U72" s="137"/>
    </row>
    <row r="73" spans="1:21" s="91" customFormat="1" ht="12.75" customHeight="1" x14ac:dyDescent="0.2">
      <c r="A73" s="25"/>
      <c r="B73" s="87" t="s">
        <v>52</v>
      </c>
      <c r="C73" s="87"/>
      <c r="D73" s="88"/>
      <c r="E73" s="77">
        <f>$E$70*M73</f>
        <v>0</v>
      </c>
      <c r="F73" s="86" t="s">
        <v>27</v>
      </c>
      <c r="G73" s="26"/>
      <c r="H73" s="26"/>
      <c r="I73" s="26"/>
      <c r="J73" s="26"/>
      <c r="K73" s="26"/>
      <c r="L73" s="26"/>
      <c r="M73" s="141">
        <f>M60+M62</f>
        <v>5.9999999999999995E-4</v>
      </c>
      <c r="N73" s="116"/>
      <c r="S73" s="117"/>
      <c r="T73" s="117"/>
    </row>
    <row r="74" spans="1:21" s="91" customFormat="1" ht="12.75" hidden="1" customHeight="1" x14ac:dyDescent="0.2">
      <c r="A74" s="25"/>
      <c r="B74" s="87"/>
      <c r="C74" s="87"/>
      <c r="D74" s="88"/>
      <c r="E74" s="90">
        <f>$E$70*M74</f>
        <v>0</v>
      </c>
      <c r="F74" s="86" t="s">
        <v>27</v>
      </c>
      <c r="G74" s="26"/>
      <c r="H74" s="26"/>
      <c r="I74" s="26"/>
      <c r="J74" s="26"/>
      <c r="K74" s="26"/>
      <c r="L74" s="26"/>
      <c r="M74" s="142"/>
      <c r="N74" s="116"/>
      <c r="S74" s="117"/>
      <c r="T74" s="117"/>
    </row>
    <row r="75" spans="1:21" s="91" customFormat="1" ht="12.75" hidden="1" customHeight="1" x14ac:dyDescent="0.2">
      <c r="A75" s="25"/>
      <c r="B75" s="87"/>
      <c r="C75" s="87"/>
      <c r="D75" s="88"/>
      <c r="E75" s="90">
        <f>$E$70*M75</f>
        <v>0</v>
      </c>
      <c r="F75" s="86" t="s">
        <v>27</v>
      </c>
      <c r="G75" s="26"/>
      <c r="H75" s="26"/>
      <c r="I75" s="26"/>
      <c r="J75" s="26"/>
      <c r="K75" s="26"/>
      <c r="L75" s="26"/>
      <c r="M75" s="142"/>
      <c r="N75" s="116"/>
      <c r="S75" s="117"/>
      <c r="T75" s="117"/>
    </row>
    <row r="76" spans="1:21" s="91" customFormat="1" ht="12.75" customHeight="1" x14ac:dyDescent="0.2">
      <c r="A76" s="25"/>
      <c r="B76" s="87" t="s">
        <v>53</v>
      </c>
      <c r="C76" s="87"/>
      <c r="D76" s="88"/>
      <c r="E76" s="77">
        <f>(E45*E66+G45*G66+I45*I66+K45*K66+E70)*H76*J76/1000</f>
        <v>0</v>
      </c>
      <c r="F76" s="86" t="s">
        <v>27</v>
      </c>
      <c r="G76" s="26" t="s">
        <v>54</v>
      </c>
      <c r="H76" s="92"/>
      <c r="I76" s="26" t="s">
        <v>55</v>
      </c>
      <c r="J76" s="92"/>
      <c r="K76" s="26"/>
      <c r="L76" s="26"/>
      <c r="M76" s="143"/>
      <c r="N76" s="116"/>
      <c r="S76" s="117"/>
      <c r="T76" s="117"/>
    </row>
    <row r="77" spans="1:21" s="91" customFormat="1" ht="12.75" customHeight="1" x14ac:dyDescent="0.2">
      <c r="A77" s="25"/>
      <c r="B77" s="57" t="s">
        <v>56</v>
      </c>
      <c r="C77" s="57"/>
      <c r="D77" s="58"/>
      <c r="E77" s="77">
        <f>(E45*E66+G45*G66+I45*I66+K45*K66+E70)*J77/1000</f>
        <v>0</v>
      </c>
      <c r="F77" s="86" t="s">
        <v>27</v>
      </c>
      <c r="G77" s="26"/>
      <c r="H77" s="26"/>
      <c r="I77" s="26" t="s">
        <v>55</v>
      </c>
      <c r="J77" s="92"/>
      <c r="K77" s="26"/>
      <c r="L77" s="26"/>
      <c r="M77" s="143"/>
      <c r="N77" s="116"/>
      <c r="S77" s="117"/>
      <c r="T77" s="117"/>
    </row>
    <row r="78" spans="1:21" s="91" customFormat="1" ht="12.75" customHeight="1" x14ac:dyDescent="0.2">
      <c r="A78" s="25"/>
      <c r="B78" s="59"/>
      <c r="C78" s="59"/>
      <c r="D78" s="60"/>
      <c r="E78" s="54"/>
      <c r="F78" s="86" t="s">
        <v>27</v>
      </c>
      <c r="G78" s="26"/>
      <c r="H78" s="26"/>
      <c r="I78" s="26"/>
      <c r="J78" s="144"/>
      <c r="K78" s="26"/>
      <c r="L78" s="26"/>
      <c r="M78" s="143"/>
      <c r="N78" s="116"/>
      <c r="S78" s="117"/>
      <c r="T78" s="117"/>
    </row>
    <row r="79" spans="1:21" s="26" customFormat="1" ht="5.25" customHeight="1" thickBot="1" x14ac:dyDescent="0.25">
      <c r="A79" s="25"/>
      <c r="E79" s="85"/>
      <c r="F79" s="35"/>
      <c r="N79" s="116"/>
      <c r="R79" s="91"/>
      <c r="S79" s="117"/>
      <c r="T79" s="117"/>
      <c r="U79" s="91"/>
    </row>
    <row r="80" spans="1:21" s="91" customFormat="1" ht="12.75" customHeight="1" thickBot="1" x14ac:dyDescent="0.25">
      <c r="A80" s="25"/>
      <c r="B80" s="34" t="s">
        <v>57</v>
      </c>
      <c r="C80" s="26"/>
      <c r="D80" s="26"/>
      <c r="E80" s="93">
        <f>SUM(E69:E78)</f>
        <v>0</v>
      </c>
      <c r="F80" s="94" t="s">
        <v>27</v>
      </c>
      <c r="G80" s="95" t="s">
        <v>58</v>
      </c>
      <c r="H80" s="95" t="s">
        <v>59</v>
      </c>
      <c r="I80" s="96">
        <f>E44*E66+G44*G66+I44*I66+K44*K66+E70+E78</f>
        <v>0</v>
      </c>
      <c r="J80" s="145" t="s">
        <v>75</v>
      </c>
      <c r="K80" s="96">
        <f>(E54+E58+E63)*E66+(G54+G58+G63)*G66+(I54+I58+I63)*I66+(K54+K58+K63)*K66+E71+E72+E73</f>
        <v>0</v>
      </c>
      <c r="L80" s="146" t="s">
        <v>76</v>
      </c>
      <c r="M80" s="96">
        <f>E76+E77</f>
        <v>0</v>
      </c>
      <c r="N80" s="116"/>
      <c r="R80" s="26"/>
      <c r="S80" s="85"/>
      <c r="T80" s="85"/>
      <c r="U80" s="26"/>
    </row>
    <row r="81" spans="1:20" s="91" customFormat="1" ht="4.5" customHeight="1" thickBot="1" x14ac:dyDescent="0.25">
      <c r="A81" s="97"/>
      <c r="B81" s="98"/>
      <c r="C81" s="98"/>
      <c r="D81" s="98"/>
      <c r="E81" s="98"/>
      <c r="F81" s="99"/>
      <c r="G81" s="98"/>
      <c r="H81" s="98"/>
      <c r="I81" s="98"/>
      <c r="J81" s="98"/>
      <c r="K81" s="98"/>
      <c r="L81" s="98"/>
      <c r="M81" s="98"/>
      <c r="N81" s="147"/>
      <c r="S81" s="117"/>
      <c r="T81" s="117"/>
    </row>
    <row r="82" spans="1:20" x14ac:dyDescent="0.25">
      <c r="A82" s="91"/>
      <c r="B82" s="91"/>
      <c r="C82" s="91"/>
      <c r="D82" s="91"/>
      <c r="E82" s="91"/>
      <c r="F82" s="100"/>
      <c r="G82" s="91"/>
      <c r="H82" s="91"/>
      <c r="I82" s="91"/>
    </row>
    <row r="83" spans="1:20" x14ac:dyDescent="0.25">
      <c r="A83" s="91"/>
      <c r="B83" s="91"/>
      <c r="C83" s="91"/>
      <c r="D83" s="91"/>
      <c r="E83" s="91"/>
      <c r="F83" s="100"/>
      <c r="G83" s="91"/>
      <c r="H83" s="91"/>
      <c r="I83" s="91"/>
    </row>
    <row r="84" spans="1:20" x14ac:dyDescent="0.25">
      <c r="A84" s="91"/>
      <c r="B84" s="91"/>
      <c r="C84" s="91"/>
      <c r="D84" s="91"/>
      <c r="E84" s="91"/>
      <c r="F84" s="100"/>
      <c r="G84" s="91"/>
      <c r="H84" s="91"/>
      <c r="I84" s="91"/>
    </row>
    <row r="85" spans="1:20" x14ac:dyDescent="0.25">
      <c r="A85" s="91"/>
      <c r="B85" s="91"/>
      <c r="C85" s="91"/>
      <c r="D85" s="91"/>
      <c r="E85" s="91"/>
      <c r="F85" s="100"/>
      <c r="G85" s="91"/>
      <c r="H85" s="91"/>
      <c r="I85" s="91"/>
    </row>
    <row r="86" spans="1:20" x14ac:dyDescent="0.25">
      <c r="A86" s="91"/>
      <c r="B86" s="91"/>
      <c r="C86" s="91"/>
      <c r="D86" s="91"/>
      <c r="E86" s="91"/>
      <c r="F86" s="100"/>
      <c r="G86" s="91"/>
      <c r="H86" s="91"/>
      <c r="I86" s="91"/>
    </row>
    <row r="87" spans="1:20" x14ac:dyDescent="0.25">
      <c r="A87" s="91"/>
      <c r="B87" s="91"/>
      <c r="C87" s="91"/>
      <c r="D87" s="91"/>
      <c r="E87" s="91"/>
      <c r="F87" s="100"/>
      <c r="G87" s="91"/>
      <c r="H87" s="91"/>
      <c r="I87" s="91"/>
    </row>
  </sheetData>
  <sheetProtection password="91DE" sheet="1" objects="1" scenarios="1"/>
  <mergeCells count="26">
    <mergeCell ref="B78:D78"/>
    <mergeCell ref="B72:D72"/>
    <mergeCell ref="B73:D73"/>
    <mergeCell ref="B74:D74"/>
    <mergeCell ref="B75:D75"/>
    <mergeCell ref="B76:D76"/>
    <mergeCell ref="B77:D77"/>
    <mergeCell ref="B42:D42"/>
    <mergeCell ref="S42:T42"/>
    <mergeCell ref="B43:D43"/>
    <mergeCell ref="B57:D57"/>
    <mergeCell ref="B70:D70"/>
    <mergeCell ref="B71:D71"/>
    <mergeCell ref="I16:J16"/>
    <mergeCell ref="E18:M18"/>
    <mergeCell ref="L23:M23"/>
    <mergeCell ref="M34:M36"/>
    <mergeCell ref="S39:S41"/>
    <mergeCell ref="T39:T41"/>
    <mergeCell ref="A3:B3"/>
    <mergeCell ref="C3:F3"/>
    <mergeCell ref="H3:M3"/>
    <mergeCell ref="D5:M5"/>
    <mergeCell ref="D7:M7"/>
    <mergeCell ref="E12:G12"/>
    <mergeCell ref="I12:J12"/>
  </mergeCells>
  <pageMargins left="0.7" right="0.7" top="0.78740157499999996" bottom="0.78740157499999996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EC6D0-A4BA-4891-991F-B78DA27964E0}">
  <dimension ref="A1:X87"/>
  <sheetViews>
    <sheetView workbookViewId="0">
      <selection activeCell="C3" sqref="C3:F3"/>
    </sheetView>
  </sheetViews>
  <sheetFormatPr baseColWidth="10" defaultRowHeight="15" x14ac:dyDescent="0.25"/>
  <cols>
    <col min="1" max="1" width="2.28515625" style="18" customWidth="1"/>
    <col min="2" max="2" width="3.7109375" style="18" customWidth="1"/>
    <col min="3" max="3" width="9.140625" style="18" customWidth="1"/>
    <col min="4" max="4" width="18.7109375" style="18" customWidth="1"/>
    <col min="5" max="5" width="10.7109375" style="18" customWidth="1"/>
    <col min="6" max="6" width="4.28515625" style="19" customWidth="1"/>
    <col min="7" max="7" width="10.7109375" style="18" customWidth="1"/>
    <col min="8" max="8" width="5.140625" style="18" customWidth="1"/>
    <col min="9" max="9" width="10.140625" style="18" customWidth="1"/>
    <col min="10" max="10" width="5.140625" customWidth="1"/>
    <col min="12" max="12" width="5.140625" customWidth="1"/>
    <col min="14" max="14" width="1.42578125" customWidth="1"/>
    <col min="15" max="15" width="6" customWidth="1"/>
    <col min="17" max="21" width="0" hidden="1" customWidth="1"/>
  </cols>
  <sheetData>
    <row r="1" spans="1:24" s="18" customFormat="1" ht="12.75" x14ac:dyDescent="0.2">
      <c r="A1" s="1"/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101"/>
      <c r="S1" s="102"/>
      <c r="T1" s="102"/>
    </row>
    <row r="2" spans="1:24" s="18" customFormat="1" ht="12.75" x14ac:dyDescent="0.2">
      <c r="A2" s="4"/>
      <c r="B2" s="5" t="s">
        <v>1</v>
      </c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103"/>
      <c r="S2" s="102"/>
      <c r="T2" s="102"/>
    </row>
    <row r="3" spans="1:24" s="105" customFormat="1" ht="18" customHeight="1" x14ac:dyDescent="0.2">
      <c r="A3" s="7" t="s">
        <v>2</v>
      </c>
      <c r="B3" s="8"/>
      <c r="C3" s="9"/>
      <c r="D3" s="10"/>
      <c r="E3" s="10"/>
      <c r="F3" s="11"/>
      <c r="G3" s="12" t="s">
        <v>3</v>
      </c>
      <c r="H3" s="9"/>
      <c r="I3" s="10"/>
      <c r="J3" s="10"/>
      <c r="K3" s="10"/>
      <c r="L3" s="10"/>
      <c r="M3" s="11"/>
      <c r="N3" s="104"/>
      <c r="P3" s="106" t="s">
        <v>60</v>
      </c>
      <c r="Q3" s="106"/>
      <c r="R3" s="106"/>
      <c r="S3" s="107"/>
      <c r="T3" s="107"/>
      <c r="U3" s="106"/>
      <c r="V3" s="106"/>
      <c r="W3" s="106"/>
      <c r="X3" s="106"/>
    </row>
    <row r="4" spans="1:24" s="105" customFormat="1" ht="5.25" customHeight="1" x14ac:dyDescent="0.2">
      <c r="A4" s="13"/>
      <c r="B4" s="14"/>
      <c r="C4" s="15"/>
      <c r="D4" s="15"/>
      <c r="E4" s="12"/>
      <c r="F4" s="14"/>
      <c r="G4" s="14"/>
      <c r="H4" s="12"/>
      <c r="I4" s="12"/>
      <c r="J4" s="108"/>
      <c r="K4" s="12"/>
      <c r="L4" s="108"/>
      <c r="M4" s="108"/>
      <c r="N4" s="104"/>
      <c r="S4" s="109"/>
      <c r="T4" s="109"/>
    </row>
    <row r="5" spans="1:24" s="105" customFormat="1" ht="18" customHeight="1" x14ac:dyDescent="0.2">
      <c r="A5" s="13" t="s">
        <v>4</v>
      </c>
      <c r="B5" s="14"/>
      <c r="C5" s="15"/>
      <c r="D5" s="9"/>
      <c r="E5" s="10"/>
      <c r="F5" s="10"/>
      <c r="G5" s="10"/>
      <c r="H5" s="10"/>
      <c r="I5" s="10"/>
      <c r="J5" s="10"/>
      <c r="K5" s="10"/>
      <c r="L5" s="10"/>
      <c r="M5" s="11"/>
      <c r="N5" s="104"/>
      <c r="S5" s="109"/>
      <c r="T5" s="109"/>
    </row>
    <row r="6" spans="1:24" s="105" customFormat="1" ht="5.25" customHeight="1" x14ac:dyDescent="0.2">
      <c r="A6" s="13"/>
      <c r="B6" s="14"/>
      <c r="C6" s="15"/>
      <c r="D6" s="15"/>
      <c r="E6" s="12"/>
      <c r="F6" s="14"/>
      <c r="G6" s="14"/>
      <c r="H6" s="12"/>
      <c r="I6" s="12"/>
      <c r="J6" s="108"/>
      <c r="K6" s="12"/>
      <c r="L6" s="108"/>
      <c r="M6" s="108"/>
      <c r="N6" s="104"/>
      <c r="S6" s="109"/>
      <c r="T6" s="109"/>
    </row>
    <row r="7" spans="1:24" s="105" customFormat="1" ht="18" customHeight="1" x14ac:dyDescent="0.2">
      <c r="A7" s="13" t="s">
        <v>5</v>
      </c>
      <c r="B7" s="14"/>
      <c r="C7" s="15"/>
      <c r="D7" s="9"/>
      <c r="E7" s="10"/>
      <c r="F7" s="10"/>
      <c r="G7" s="10"/>
      <c r="H7" s="10"/>
      <c r="I7" s="10"/>
      <c r="J7" s="10"/>
      <c r="K7" s="10"/>
      <c r="L7" s="10"/>
      <c r="M7" s="11"/>
      <c r="N7" s="104"/>
      <c r="P7" s="110" t="s">
        <v>61</v>
      </c>
      <c r="S7" s="109"/>
      <c r="T7" s="109"/>
      <c r="V7" s="110"/>
      <c r="W7" s="110"/>
      <c r="X7" s="110"/>
    </row>
    <row r="8" spans="1:24" s="105" customFormat="1" ht="5.25" customHeight="1" thickBot="1" x14ac:dyDescent="0.2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11"/>
      <c r="S8" s="109"/>
      <c r="T8" s="109"/>
    </row>
    <row r="9" spans="1:24" s="18" customFormat="1" ht="13.5" thickBot="1" x14ac:dyDescent="0.25">
      <c r="F9" s="19"/>
      <c r="S9" s="102"/>
      <c r="T9" s="102"/>
    </row>
    <row r="10" spans="1:24" s="32" customFormat="1" ht="12.75" x14ac:dyDescent="0.2">
      <c r="A10" s="1"/>
      <c r="B10" s="20" t="s">
        <v>6</v>
      </c>
      <c r="C10" s="2"/>
      <c r="D10" s="3"/>
      <c r="E10" s="3"/>
      <c r="F10" s="21"/>
      <c r="G10" s="3"/>
      <c r="H10" s="3"/>
      <c r="I10" s="3"/>
      <c r="J10" s="3"/>
      <c r="K10" s="3"/>
      <c r="L10" s="3"/>
      <c r="M10" s="3"/>
      <c r="N10" s="101"/>
      <c r="P10" s="150" t="s">
        <v>61</v>
      </c>
      <c r="Q10" s="151"/>
      <c r="R10" s="151"/>
      <c r="S10" s="152"/>
      <c r="T10" s="152"/>
      <c r="U10" s="151"/>
      <c r="V10" s="151"/>
      <c r="W10" s="151"/>
      <c r="X10" s="151"/>
    </row>
    <row r="11" spans="1:24" s="18" customFormat="1" ht="12.75" x14ac:dyDescent="0.2">
      <c r="A11" s="4"/>
      <c r="B11" s="22" t="s">
        <v>7</v>
      </c>
      <c r="C11" s="5"/>
      <c r="D11" s="6"/>
      <c r="E11" s="6"/>
      <c r="F11" s="23"/>
      <c r="G11" s="6"/>
      <c r="H11" s="6"/>
      <c r="I11" s="24"/>
      <c r="J11" s="112"/>
      <c r="K11" s="24"/>
      <c r="L11" s="112"/>
      <c r="M11" s="112"/>
      <c r="N11" s="103"/>
      <c r="S11" s="102"/>
      <c r="T11" s="102"/>
    </row>
    <row r="12" spans="1:24" s="91" customFormat="1" ht="13.5" customHeight="1" x14ac:dyDescent="0.2">
      <c r="A12" s="25"/>
      <c r="B12" s="26"/>
      <c r="C12" s="26"/>
      <c r="D12" s="26"/>
      <c r="E12" s="27" t="s">
        <v>8</v>
      </c>
      <c r="F12" s="27"/>
      <c r="G12" s="27"/>
      <c r="H12" s="26"/>
      <c r="I12" s="113"/>
      <c r="J12" s="113"/>
      <c r="K12" s="114"/>
      <c r="L12" s="115"/>
      <c r="M12" s="115"/>
      <c r="N12" s="116"/>
      <c r="S12" s="117"/>
      <c r="T12" s="117"/>
    </row>
    <row r="13" spans="1:24" s="18" customFormat="1" ht="3.75" customHeight="1" x14ac:dyDescent="0.2">
      <c r="A13" s="28"/>
      <c r="B13" s="29"/>
      <c r="C13" s="29"/>
      <c r="D13" s="29"/>
      <c r="E13" s="29"/>
      <c r="F13" s="30"/>
      <c r="G13" s="29"/>
      <c r="H13" s="29"/>
      <c r="I13" s="29"/>
      <c r="J13" s="29"/>
      <c r="K13" s="29"/>
      <c r="L13" s="29"/>
      <c r="M13" s="29"/>
      <c r="N13" s="118"/>
      <c r="S13" s="102"/>
      <c r="T13" s="102"/>
    </row>
    <row r="14" spans="1:24" s="18" customFormat="1" ht="3.75" customHeight="1" x14ac:dyDescent="0.2">
      <c r="A14" s="31"/>
      <c r="B14" s="32"/>
      <c r="C14" s="32"/>
      <c r="D14" s="32"/>
      <c r="E14" s="32"/>
      <c r="F14" s="33"/>
      <c r="G14" s="32"/>
      <c r="H14" s="32"/>
      <c r="I14" s="32"/>
      <c r="J14" s="32"/>
      <c r="K14" s="32"/>
      <c r="L14" s="32"/>
      <c r="M14" s="32"/>
      <c r="N14" s="119"/>
      <c r="S14" s="102"/>
      <c r="T14" s="102"/>
    </row>
    <row r="15" spans="1:24" s="18" customFormat="1" ht="12.75" x14ac:dyDescent="0.2">
      <c r="A15" s="31"/>
      <c r="B15" s="34" t="s">
        <v>9</v>
      </c>
      <c r="C15" s="32"/>
      <c r="D15" s="32"/>
      <c r="E15" s="32"/>
      <c r="F15" s="33"/>
      <c r="G15" s="32"/>
      <c r="H15" s="32"/>
      <c r="I15" s="32"/>
      <c r="J15" s="32"/>
      <c r="K15" s="32"/>
      <c r="L15" s="32"/>
      <c r="M15" s="32"/>
      <c r="N15" s="119"/>
      <c r="S15" s="102"/>
      <c r="T15" s="102"/>
    </row>
    <row r="16" spans="1:24" s="18" customFormat="1" ht="15" customHeight="1" x14ac:dyDescent="0.2">
      <c r="A16" s="31"/>
      <c r="B16" s="26" t="s">
        <v>10</v>
      </c>
      <c r="C16" s="32"/>
      <c r="D16" s="32"/>
      <c r="E16" s="32"/>
      <c r="F16" s="33"/>
      <c r="G16" s="32"/>
      <c r="H16" s="26"/>
      <c r="I16" s="113"/>
      <c r="J16" s="113"/>
      <c r="K16" s="114"/>
      <c r="L16" s="115"/>
      <c r="M16" s="115"/>
      <c r="N16" s="119"/>
      <c r="S16" s="102"/>
      <c r="T16" s="102"/>
    </row>
    <row r="17" spans="1:20" s="91" customFormat="1" ht="6" customHeight="1" x14ac:dyDescent="0.2">
      <c r="A17" s="25"/>
      <c r="B17" s="26"/>
      <c r="C17" s="26"/>
      <c r="D17" s="26"/>
      <c r="E17" s="26"/>
      <c r="F17" s="35"/>
      <c r="G17" s="26"/>
      <c r="H17" s="26"/>
      <c r="I17" s="26"/>
      <c r="J17" s="26"/>
      <c r="K17" s="26"/>
      <c r="L17" s="26"/>
      <c r="M17" s="26"/>
      <c r="N17" s="116"/>
      <c r="S17" s="117"/>
      <c r="T17" s="117"/>
    </row>
    <row r="18" spans="1:20" s="18" customFormat="1" ht="15" customHeight="1" x14ac:dyDescent="0.2">
      <c r="A18" s="31"/>
      <c r="B18" s="26" t="s">
        <v>11</v>
      </c>
      <c r="C18" s="32"/>
      <c r="D18" s="32"/>
      <c r="E18" s="120"/>
      <c r="F18" s="120"/>
      <c r="G18" s="120"/>
      <c r="H18" s="120"/>
      <c r="I18" s="120"/>
      <c r="J18" s="120"/>
      <c r="K18" s="120"/>
      <c r="L18" s="120"/>
      <c r="M18" s="120"/>
      <c r="N18" s="119"/>
      <c r="S18" s="102"/>
      <c r="T18" s="102"/>
    </row>
    <row r="19" spans="1:20" s="18" customFormat="1" ht="3.75" customHeight="1" x14ac:dyDescent="0.2">
      <c r="A19" s="28"/>
      <c r="B19" s="29"/>
      <c r="C19" s="29"/>
      <c r="D19" s="29"/>
      <c r="E19" s="29"/>
      <c r="F19" s="30"/>
      <c r="G19" s="29"/>
      <c r="H19" s="29"/>
      <c r="I19" s="29"/>
      <c r="J19" s="29"/>
      <c r="K19" s="29"/>
      <c r="L19" s="29"/>
      <c r="M19" s="29"/>
      <c r="N19" s="118"/>
      <c r="S19" s="102"/>
      <c r="T19" s="102"/>
    </row>
    <row r="20" spans="1:20" s="18" customFormat="1" ht="12.75" x14ac:dyDescent="0.2">
      <c r="A20" s="31"/>
      <c r="B20" s="34" t="s">
        <v>12</v>
      </c>
      <c r="C20" s="32"/>
      <c r="D20" s="32"/>
      <c r="E20" s="32"/>
      <c r="F20" s="33"/>
      <c r="G20" s="32"/>
      <c r="H20" s="32"/>
      <c r="I20" s="32"/>
      <c r="J20" s="32"/>
      <c r="K20" s="32"/>
      <c r="L20" s="32"/>
      <c r="M20" s="32"/>
      <c r="N20" s="119"/>
      <c r="S20" s="102"/>
      <c r="T20" s="102"/>
    </row>
    <row r="21" spans="1:20" s="105" customFormat="1" ht="15" customHeight="1" x14ac:dyDescent="0.2">
      <c r="A21" s="36"/>
      <c r="B21" s="22" t="s">
        <v>13</v>
      </c>
      <c r="C21" s="37"/>
      <c r="D21" s="37"/>
      <c r="E21" s="37"/>
      <c r="F21" s="38"/>
      <c r="G21" s="37"/>
      <c r="H21" s="37"/>
      <c r="I21" s="37"/>
      <c r="J21" s="37"/>
      <c r="K21" s="37"/>
      <c r="L21" s="37"/>
      <c r="M21" s="37"/>
      <c r="N21" s="121"/>
      <c r="S21" s="109"/>
      <c r="T21" s="109"/>
    </row>
    <row r="22" spans="1:20" s="105" customFormat="1" ht="4.5" customHeight="1" x14ac:dyDescent="0.2">
      <c r="A22" s="39"/>
      <c r="B22" s="40"/>
      <c r="C22" s="15"/>
      <c r="D22" s="15"/>
      <c r="E22" s="15"/>
      <c r="F22" s="41"/>
      <c r="G22" s="15"/>
      <c r="H22" s="15"/>
      <c r="I22" s="15"/>
      <c r="J22" s="15"/>
      <c r="K22" s="15"/>
      <c r="L22" s="15"/>
      <c r="M22" s="15"/>
      <c r="N22" s="104"/>
      <c r="S22" s="109"/>
      <c r="T22" s="109"/>
    </row>
    <row r="23" spans="1:20" s="91" customFormat="1" ht="15" customHeight="1" x14ac:dyDescent="0.2">
      <c r="A23" s="25"/>
      <c r="B23" s="42"/>
      <c r="C23" s="26" t="s">
        <v>14</v>
      </c>
      <c r="D23" s="26"/>
      <c r="E23" s="43"/>
      <c r="F23" s="35"/>
      <c r="G23" s="26" t="s">
        <v>15</v>
      </c>
      <c r="H23" s="26"/>
      <c r="I23" s="26"/>
      <c r="J23" s="26"/>
      <c r="K23" s="62" t="s">
        <v>62</v>
      </c>
      <c r="L23" s="122"/>
      <c r="M23" s="123"/>
      <c r="N23" s="116"/>
      <c r="S23" s="117"/>
      <c r="T23" s="117"/>
    </row>
    <row r="24" spans="1:20" s="18" customFormat="1" ht="4.5" customHeight="1" x14ac:dyDescent="0.2">
      <c r="A24" s="31"/>
      <c r="B24" s="32"/>
      <c r="C24" s="32"/>
      <c r="D24" s="32"/>
      <c r="E24" s="32"/>
      <c r="F24" s="33"/>
      <c r="G24" s="32"/>
      <c r="H24" s="32"/>
      <c r="I24" s="32"/>
      <c r="J24" s="32"/>
      <c r="K24" s="32"/>
      <c r="L24" s="32"/>
      <c r="M24" s="32"/>
      <c r="N24" s="119"/>
      <c r="S24" s="102"/>
      <c r="T24" s="102"/>
    </row>
    <row r="25" spans="1:20" s="91" customFormat="1" ht="15" customHeight="1" x14ac:dyDescent="0.2">
      <c r="A25" s="25"/>
      <c r="B25" s="42"/>
      <c r="C25" s="26" t="s">
        <v>16</v>
      </c>
      <c r="D25" s="26"/>
      <c r="E25" s="43"/>
      <c r="F25" s="35"/>
      <c r="G25" s="26" t="s">
        <v>17</v>
      </c>
      <c r="H25" s="26"/>
      <c r="I25" s="26"/>
      <c r="J25" s="26"/>
      <c r="K25" s="26"/>
      <c r="L25" s="26"/>
      <c r="M25" s="26"/>
      <c r="N25" s="116"/>
      <c r="S25" s="117"/>
      <c r="T25" s="117"/>
    </row>
    <row r="26" spans="1:20" s="18" customFormat="1" ht="4.5" customHeight="1" x14ac:dyDescent="0.2">
      <c r="A26" s="31"/>
      <c r="B26" s="29"/>
      <c r="C26" s="29"/>
      <c r="D26" s="29"/>
      <c r="E26" s="29"/>
      <c r="F26" s="30"/>
      <c r="G26" s="29"/>
      <c r="H26" s="29"/>
      <c r="I26" s="29"/>
      <c r="J26" s="29"/>
      <c r="K26" s="29"/>
      <c r="L26" s="29"/>
      <c r="M26" s="29"/>
      <c r="N26" s="118"/>
      <c r="S26" s="102"/>
      <c r="T26" s="102"/>
    </row>
    <row r="27" spans="1:20" s="18" customFormat="1" ht="3.75" customHeight="1" x14ac:dyDescent="0.2">
      <c r="A27" s="31"/>
      <c r="B27" s="32"/>
      <c r="C27" s="32"/>
      <c r="D27" s="32"/>
      <c r="E27" s="32"/>
      <c r="F27" s="33"/>
      <c r="G27" s="32"/>
      <c r="H27" s="32"/>
      <c r="I27" s="32"/>
      <c r="J27" s="32"/>
      <c r="K27" s="32"/>
      <c r="L27" s="32"/>
      <c r="M27" s="32"/>
      <c r="N27" s="119"/>
      <c r="S27" s="102"/>
      <c r="T27" s="102"/>
    </row>
    <row r="28" spans="1:20" s="18" customFormat="1" ht="12.75" x14ac:dyDescent="0.2">
      <c r="A28" s="31"/>
      <c r="B28" s="40" t="s">
        <v>18</v>
      </c>
      <c r="C28" s="32"/>
      <c r="D28" s="32"/>
      <c r="E28" s="32"/>
      <c r="F28" s="33"/>
      <c r="G28" s="32"/>
      <c r="H28" s="32"/>
      <c r="I28" s="32"/>
      <c r="J28" s="32"/>
      <c r="K28" s="32"/>
      <c r="L28" s="32"/>
      <c r="M28" s="32"/>
      <c r="N28" s="119"/>
      <c r="S28" s="102"/>
      <c r="T28" s="102"/>
    </row>
    <row r="29" spans="1:20" s="91" customFormat="1" ht="15" customHeight="1" x14ac:dyDescent="0.2">
      <c r="A29" s="25"/>
      <c r="B29" s="42"/>
      <c r="C29" s="26" t="s">
        <v>19</v>
      </c>
      <c r="D29" s="26"/>
      <c r="E29" s="44">
        <v>39</v>
      </c>
      <c r="F29" s="35"/>
      <c r="G29" s="26" t="s">
        <v>20</v>
      </c>
      <c r="H29" s="26"/>
      <c r="I29" s="26"/>
      <c r="J29" s="26"/>
      <c r="K29" s="26"/>
      <c r="L29" s="26"/>
      <c r="M29" s="26"/>
      <c r="N29" s="116"/>
      <c r="S29" s="117"/>
      <c r="T29" s="117"/>
    </row>
    <row r="30" spans="1:20" s="18" customFormat="1" ht="4.5" customHeight="1" x14ac:dyDescent="0.2">
      <c r="A30" s="28"/>
      <c r="B30" s="29"/>
      <c r="C30" s="29"/>
      <c r="D30" s="29"/>
      <c r="E30" s="29"/>
      <c r="F30" s="30"/>
      <c r="G30" s="29"/>
      <c r="H30" s="29"/>
      <c r="I30" s="29"/>
      <c r="J30" s="29"/>
      <c r="K30" s="29"/>
      <c r="L30" s="29"/>
      <c r="M30" s="29"/>
      <c r="N30" s="118"/>
      <c r="S30" s="102"/>
      <c r="T30" s="102"/>
    </row>
    <row r="31" spans="1:20" s="32" customFormat="1" ht="12.75" x14ac:dyDescent="0.2">
      <c r="A31" s="31"/>
      <c r="B31" s="34" t="s">
        <v>21</v>
      </c>
      <c r="F31" s="33"/>
      <c r="N31" s="119"/>
      <c r="S31" s="124"/>
      <c r="T31" s="124"/>
    </row>
    <row r="32" spans="1:20" s="105" customFormat="1" ht="15" customHeight="1" x14ac:dyDescent="0.2">
      <c r="A32" s="36"/>
      <c r="B32" s="22" t="s">
        <v>22</v>
      </c>
      <c r="C32" s="37"/>
      <c r="D32" s="37"/>
      <c r="E32" s="37"/>
      <c r="F32" s="38"/>
      <c r="G32" s="37"/>
      <c r="H32" s="37"/>
      <c r="I32" s="37"/>
      <c r="J32" s="37"/>
      <c r="K32" s="37"/>
      <c r="L32" s="37"/>
      <c r="M32" s="37"/>
      <c r="N32" s="121"/>
      <c r="S32" s="109"/>
      <c r="T32" s="109"/>
    </row>
    <row r="33" spans="1:21" s="105" customFormat="1" ht="3.75" customHeight="1" x14ac:dyDescent="0.2">
      <c r="A33" s="39"/>
      <c r="B33" s="15"/>
      <c r="C33" s="15"/>
      <c r="D33" s="15"/>
      <c r="E33" s="15"/>
      <c r="F33" s="41"/>
      <c r="G33" s="15"/>
      <c r="H33" s="15"/>
      <c r="I33" s="15"/>
      <c r="J33" s="15"/>
      <c r="K33" s="15"/>
      <c r="L33" s="15"/>
      <c r="M33" s="15"/>
      <c r="N33" s="104"/>
      <c r="S33" s="109"/>
      <c r="T33" s="109"/>
    </row>
    <row r="34" spans="1:21" s="18" customFormat="1" ht="12.75" x14ac:dyDescent="0.2">
      <c r="A34" s="31"/>
      <c r="B34" s="32"/>
      <c r="C34" s="32"/>
      <c r="D34" s="45" t="s">
        <v>23</v>
      </c>
      <c r="E34" s="46"/>
      <c r="F34" s="47"/>
      <c r="G34" s="46"/>
      <c r="H34" s="32"/>
      <c r="I34" s="46"/>
      <c r="J34" s="32"/>
      <c r="K34" s="46"/>
      <c r="L34" s="32"/>
      <c r="M34" s="125" t="s">
        <v>63</v>
      </c>
      <c r="N34" s="119"/>
      <c r="S34" s="102"/>
      <c r="T34" s="102"/>
    </row>
    <row r="35" spans="1:21" s="91" customFormat="1" ht="11.25" x14ac:dyDescent="0.2">
      <c r="A35" s="25"/>
      <c r="B35" s="26" t="s">
        <v>8</v>
      </c>
      <c r="C35" s="26"/>
      <c r="D35" s="26"/>
      <c r="E35" s="44"/>
      <c r="F35" s="35"/>
      <c r="G35" s="48"/>
      <c r="H35" s="26"/>
      <c r="I35" s="48"/>
      <c r="J35" s="26"/>
      <c r="K35" s="48"/>
      <c r="L35" s="26"/>
      <c r="M35" s="126"/>
      <c r="N35" s="116"/>
      <c r="S35" s="117"/>
      <c r="T35" s="117"/>
    </row>
    <row r="36" spans="1:21" s="91" customFormat="1" ht="11.25" x14ac:dyDescent="0.2">
      <c r="A36" s="25"/>
      <c r="B36" s="26" t="s">
        <v>24</v>
      </c>
      <c r="C36" s="26"/>
      <c r="D36" s="26"/>
      <c r="E36" s="44"/>
      <c r="F36" s="35"/>
      <c r="G36" s="48"/>
      <c r="H36" s="26"/>
      <c r="I36" s="48"/>
      <c r="J36" s="26"/>
      <c r="K36" s="48"/>
      <c r="L36" s="26"/>
      <c r="M36" s="127"/>
      <c r="N36" s="116"/>
      <c r="S36" s="117"/>
      <c r="T36" s="117"/>
    </row>
    <row r="37" spans="1:21" ht="3.75" customHeight="1" x14ac:dyDescent="0.25">
      <c r="A37" s="49"/>
      <c r="B37" s="50"/>
      <c r="C37" s="50"/>
      <c r="D37" s="50"/>
      <c r="E37" s="51"/>
      <c r="F37" s="52"/>
      <c r="G37" s="50"/>
      <c r="H37" s="50"/>
      <c r="I37" s="50"/>
      <c r="J37" s="148"/>
      <c r="K37" s="148"/>
      <c r="L37" s="148"/>
      <c r="M37" s="148"/>
      <c r="N37" s="149"/>
    </row>
    <row r="38" spans="1:21" ht="3.75" customHeight="1" x14ac:dyDescent="0.25">
      <c r="A38" s="25"/>
      <c r="B38" s="26"/>
      <c r="C38" s="26"/>
      <c r="D38" s="26"/>
      <c r="E38" s="26"/>
      <c r="F38" s="35"/>
      <c r="G38" s="26"/>
      <c r="H38" s="26"/>
      <c r="I38" s="26"/>
      <c r="J38" s="148"/>
      <c r="K38" s="148"/>
      <c r="L38" s="148"/>
      <c r="M38" s="148"/>
      <c r="N38" s="149"/>
    </row>
    <row r="39" spans="1:21" x14ac:dyDescent="0.25">
      <c r="A39" s="39"/>
      <c r="B39" s="40" t="s">
        <v>25</v>
      </c>
      <c r="C39" s="15"/>
      <c r="D39" s="15"/>
      <c r="E39" s="53"/>
      <c r="F39" s="41"/>
      <c r="G39" s="15"/>
      <c r="H39" s="15"/>
      <c r="I39" s="15"/>
      <c r="J39" s="148"/>
      <c r="K39" s="148"/>
      <c r="L39" s="148"/>
      <c r="M39" s="148"/>
      <c r="N39" s="149"/>
      <c r="R39" s="105"/>
      <c r="S39" s="128">
        <f>E29/40</f>
        <v>0.97499999999999998</v>
      </c>
      <c r="T39" s="128">
        <v>1</v>
      </c>
      <c r="U39" s="105"/>
    </row>
    <row r="40" spans="1:21" ht="3.75" customHeight="1" x14ac:dyDescent="0.25">
      <c r="A40" s="25"/>
      <c r="B40" s="26"/>
      <c r="C40" s="26"/>
      <c r="D40" s="26"/>
      <c r="E40" s="26"/>
      <c r="F40" s="35"/>
      <c r="G40" s="26"/>
      <c r="H40" s="26"/>
      <c r="I40" s="26"/>
      <c r="J40" s="148"/>
      <c r="K40" s="148"/>
      <c r="L40" s="148"/>
      <c r="M40" s="148"/>
      <c r="N40" s="149"/>
      <c r="R40" s="91"/>
      <c r="S40" s="128"/>
      <c r="T40" s="128"/>
      <c r="U40" s="91"/>
    </row>
    <row r="41" spans="1:21" x14ac:dyDescent="0.25">
      <c r="A41" s="25"/>
      <c r="B41" s="26" t="s">
        <v>26</v>
      </c>
      <c r="C41" s="26"/>
      <c r="D41" s="26"/>
      <c r="E41" s="54"/>
      <c r="F41" s="55" t="s">
        <v>27</v>
      </c>
      <c r="G41" s="54"/>
      <c r="H41" s="56" t="s">
        <v>27</v>
      </c>
      <c r="I41" s="54"/>
      <c r="J41" s="55" t="s">
        <v>27</v>
      </c>
      <c r="K41" s="54"/>
      <c r="L41" s="56" t="s">
        <v>27</v>
      </c>
      <c r="M41" s="131">
        <f>E29/39</f>
        <v>1</v>
      </c>
      <c r="N41" s="149"/>
      <c r="R41" s="91"/>
      <c r="S41" s="128"/>
      <c r="T41" s="128"/>
      <c r="U41" s="91"/>
    </row>
    <row r="42" spans="1:21" x14ac:dyDescent="0.25">
      <c r="A42" s="25"/>
      <c r="B42" s="57" t="s">
        <v>28</v>
      </c>
      <c r="C42" s="57"/>
      <c r="D42" s="58"/>
      <c r="E42" s="54"/>
      <c r="F42" s="55" t="s">
        <v>27</v>
      </c>
      <c r="G42" s="54"/>
      <c r="H42" s="55" t="s">
        <v>27</v>
      </c>
      <c r="I42" s="54"/>
      <c r="J42" s="55" t="s">
        <v>27</v>
      </c>
      <c r="K42" s="54"/>
      <c r="L42" s="55" t="s">
        <v>27</v>
      </c>
      <c r="M42" s="132"/>
      <c r="N42" s="149"/>
      <c r="R42" s="91"/>
      <c r="S42" s="129" t="s">
        <v>64</v>
      </c>
      <c r="T42" s="129"/>
      <c r="U42" s="91" t="s">
        <v>65</v>
      </c>
    </row>
    <row r="43" spans="1:21" x14ac:dyDescent="0.25">
      <c r="A43" s="25"/>
      <c r="B43" s="59" t="s">
        <v>29</v>
      </c>
      <c r="C43" s="59"/>
      <c r="D43" s="60"/>
      <c r="E43" s="54"/>
      <c r="F43" s="55" t="s">
        <v>27</v>
      </c>
      <c r="G43" s="54"/>
      <c r="H43" s="55" t="s">
        <v>27</v>
      </c>
      <c r="I43" s="54"/>
      <c r="J43" s="55" t="s">
        <v>27</v>
      </c>
      <c r="K43" s="54"/>
      <c r="L43" s="55" t="s">
        <v>27</v>
      </c>
      <c r="M43" s="132"/>
      <c r="N43" s="149"/>
      <c r="R43" s="91" t="s">
        <v>66</v>
      </c>
      <c r="S43" s="117">
        <f>(E41*E66+G41*G66+I41*I66+K41*K66)</f>
        <v>0</v>
      </c>
      <c r="T43" s="117">
        <f>S43/S39</f>
        <v>0</v>
      </c>
      <c r="U43" s="91"/>
    </row>
    <row r="44" spans="1:21" x14ac:dyDescent="0.25">
      <c r="A44" s="61"/>
      <c r="B44" s="62"/>
      <c r="C44" s="63"/>
      <c r="D44" s="62" t="s">
        <v>30</v>
      </c>
      <c r="E44" s="64">
        <f>SUM(E41:E43)</f>
        <v>0</v>
      </c>
      <c r="F44" s="65" t="s">
        <v>27</v>
      </c>
      <c r="G44" s="64">
        <f>SUM(G41:G43)</f>
        <v>0</v>
      </c>
      <c r="H44" s="66" t="s">
        <v>27</v>
      </c>
      <c r="I44" s="64">
        <f>SUM(I41:I43)</f>
        <v>0</v>
      </c>
      <c r="J44" s="65" t="s">
        <v>27</v>
      </c>
      <c r="K44" s="64">
        <f>SUM(K41:K43)</f>
        <v>0</v>
      </c>
      <c r="L44" s="84" t="s">
        <v>27</v>
      </c>
      <c r="M44" s="148"/>
      <c r="N44" s="149"/>
      <c r="R44" s="91" t="s">
        <v>67</v>
      </c>
      <c r="S44" s="117">
        <f>E70</f>
        <v>0</v>
      </c>
      <c r="T44" s="117">
        <f>S44/S39</f>
        <v>0</v>
      </c>
      <c r="U44" s="91"/>
    </row>
    <row r="45" spans="1:21" x14ac:dyDescent="0.25">
      <c r="A45" s="61"/>
      <c r="B45" s="62"/>
      <c r="C45" s="63"/>
      <c r="D45" s="62" t="s">
        <v>31</v>
      </c>
      <c r="E45" s="67"/>
      <c r="F45" s="65" t="s">
        <v>27</v>
      </c>
      <c r="G45" s="68"/>
      <c r="H45" s="65" t="s">
        <v>27</v>
      </c>
      <c r="I45" s="68"/>
      <c r="J45" s="65" t="s">
        <v>27</v>
      </c>
      <c r="K45" s="68"/>
      <c r="L45" s="84" t="s">
        <v>27</v>
      </c>
      <c r="M45" s="148"/>
      <c r="N45" s="149"/>
      <c r="R45" s="91"/>
      <c r="S45" s="117"/>
      <c r="T45" s="117"/>
      <c r="U45" s="91"/>
    </row>
    <row r="46" spans="1:21" ht="11.25" customHeight="1" x14ac:dyDescent="0.25">
      <c r="A46" s="25"/>
      <c r="B46" s="26"/>
      <c r="C46" s="26"/>
      <c r="D46" s="26"/>
      <c r="E46" s="69"/>
      <c r="F46" s="70"/>
      <c r="G46" s="71"/>
      <c r="H46" s="72"/>
      <c r="I46" s="71"/>
      <c r="J46" s="70"/>
      <c r="K46" s="71"/>
      <c r="L46" s="72"/>
      <c r="M46" s="148"/>
      <c r="N46" s="149"/>
      <c r="R46" s="91" t="s">
        <v>68</v>
      </c>
      <c r="S46" s="117">
        <f>S43+S44</f>
        <v>0</v>
      </c>
      <c r="T46" s="117">
        <f>T43+T44</f>
        <v>0</v>
      </c>
      <c r="U46" s="91"/>
    </row>
    <row r="47" spans="1:21" x14ac:dyDescent="0.25">
      <c r="A47" s="39"/>
      <c r="B47" s="40" t="s">
        <v>32</v>
      </c>
      <c r="C47" s="15"/>
      <c r="D47" s="15"/>
      <c r="E47" s="73"/>
      <c r="F47" s="74"/>
      <c r="G47" s="73"/>
      <c r="H47" s="75"/>
      <c r="I47" s="73"/>
      <c r="J47" s="74"/>
      <c r="K47" s="73"/>
      <c r="L47" s="75"/>
      <c r="M47" s="148"/>
      <c r="N47" s="149"/>
      <c r="R47" s="105" t="s">
        <v>69</v>
      </c>
      <c r="S47" s="109">
        <v>66150</v>
      </c>
      <c r="T47" s="109">
        <v>66150</v>
      </c>
      <c r="U47" s="117">
        <v>96600</v>
      </c>
    </row>
    <row r="48" spans="1:21" ht="3.75" customHeight="1" x14ac:dyDescent="0.25">
      <c r="A48" s="25"/>
      <c r="B48" s="26"/>
      <c r="C48" s="26"/>
      <c r="D48" s="26"/>
      <c r="E48" s="71"/>
      <c r="F48" s="70"/>
      <c r="G48" s="71"/>
      <c r="H48" s="72"/>
      <c r="I48" s="71"/>
      <c r="J48" s="70"/>
      <c r="K48" s="71"/>
      <c r="L48" s="72"/>
      <c r="M48" s="148"/>
      <c r="N48" s="149"/>
      <c r="R48" s="91"/>
      <c r="S48" s="117"/>
      <c r="T48" s="117"/>
      <c r="U48" s="91"/>
    </row>
    <row r="49" spans="1:21" s="91" customFormat="1" ht="15" customHeight="1" x14ac:dyDescent="0.2">
      <c r="A49" s="25"/>
      <c r="B49" s="26" t="s">
        <v>33</v>
      </c>
      <c r="C49" s="26"/>
      <c r="D49" s="26"/>
      <c r="E49" s="153">
        <f>IF(E29=0,0,IF(E41/E29*39&gt;S52,(S52/39*E29+E42+E43)*M49,E45*M49))</f>
        <v>0</v>
      </c>
      <c r="F49" s="154" t="s">
        <v>27</v>
      </c>
      <c r="G49" s="153">
        <f>IF(E29=0,0,IF(G41/E29*39&gt;S52,(S52/39*E29+G42+G43)*M49,G45*M49))</f>
        <v>0</v>
      </c>
      <c r="H49" s="155" t="s">
        <v>27</v>
      </c>
      <c r="I49" s="153">
        <f>IF(E29=0,0,IF(I41/E29*39&gt;S52,(S52/39*E29+I42+I43)*M49,I45*M49))</f>
        <v>0</v>
      </c>
      <c r="J49" s="156" t="s">
        <v>27</v>
      </c>
      <c r="K49" s="153">
        <f>IF(E29=0,0,IF(K41/E29*39&gt;S52,(S52/39*E29+K42+K43)*M49,K45*M49))</f>
        <v>0</v>
      </c>
      <c r="L49" s="86" t="s">
        <v>27</v>
      </c>
      <c r="M49" s="133">
        <v>1.2999999999999999E-2</v>
      </c>
      <c r="N49" s="116"/>
      <c r="R49" s="91" t="s">
        <v>70</v>
      </c>
      <c r="S49" s="117">
        <f>S46-S47</f>
        <v>-66150</v>
      </c>
      <c r="T49" s="117">
        <f>T46-T47</f>
        <v>-66150</v>
      </c>
    </row>
    <row r="50" spans="1:21" s="91" customFormat="1" ht="15" customHeight="1" x14ac:dyDescent="0.2">
      <c r="A50" s="25"/>
      <c r="B50" s="26" t="s">
        <v>34</v>
      </c>
      <c r="C50" s="26"/>
      <c r="D50" s="26"/>
      <c r="E50" s="153">
        <f>IF(E29=0,0,IF(E41/E29*39&gt;U52,(U52/39*E29+E42+E43)*M50,E45*M50))</f>
        <v>0</v>
      </c>
      <c r="F50" s="154" t="s">
        <v>27</v>
      </c>
      <c r="G50" s="153">
        <f>IF(E29=0,0,IF(G41/E29*39&gt;U52,(U52/39*E29+G42+G43)*M50,G45*M50))</f>
        <v>0</v>
      </c>
      <c r="H50" s="155" t="s">
        <v>27</v>
      </c>
      <c r="I50" s="153">
        <f>IF(E29=0,0,IF(I41/E29*39&gt;U52,(U52/39*E29+I42+I43)*M50,I45*M50))</f>
        <v>0</v>
      </c>
      <c r="J50" s="156" t="s">
        <v>27</v>
      </c>
      <c r="K50" s="153">
        <f>IF(E29=0,0,IF(K41/E29*39&gt;T52,(T52/39*E29+K42+K43)*M50,K45*M50))</f>
        <v>0</v>
      </c>
      <c r="L50" s="86" t="s">
        <v>27</v>
      </c>
      <c r="M50" s="133">
        <v>9.2999999999999999E-2</v>
      </c>
      <c r="N50" s="116"/>
      <c r="R50" s="91" t="s">
        <v>71</v>
      </c>
      <c r="S50" s="117">
        <f>S44-S49</f>
        <v>66150</v>
      </c>
      <c r="T50" s="117">
        <f>T44-T49</f>
        <v>66150</v>
      </c>
    </row>
    <row r="51" spans="1:21" s="91" customFormat="1" ht="15" customHeight="1" x14ac:dyDescent="0.2">
      <c r="A51" s="25"/>
      <c r="B51" s="26" t="s">
        <v>35</v>
      </c>
      <c r="C51" s="26"/>
      <c r="D51" s="26"/>
      <c r="E51" s="153">
        <f>IF(E29=0,0,IF(E41/E29*39&gt;U52,(U52/39*E29+E42+E43)*M51,E45*M51))</f>
        <v>0</v>
      </c>
      <c r="F51" s="154" t="s">
        <v>27</v>
      </c>
      <c r="G51" s="153">
        <f>IF(E29=0,0,IF(G41/E29*39&gt;U52,(U52/39*E29+G42+G43)*M51,G45*M51))</f>
        <v>0</v>
      </c>
      <c r="H51" s="155" t="s">
        <v>27</v>
      </c>
      <c r="I51" s="153">
        <f>IF(E29=0,0,IF(I41/E29*39&gt;U52,(U52/39*E29+I42+I43)*M51,I45*M51))</f>
        <v>0</v>
      </c>
      <c r="J51" s="156" t="s">
        <v>27</v>
      </c>
      <c r="K51" s="153">
        <f>IF(E29=0,0,IF(K41/E29*39&gt;T52,(T52/39*E29+K42+K43)*M51,K45*M51))</f>
        <v>0</v>
      </c>
      <c r="L51" s="86" t="s">
        <v>27</v>
      </c>
      <c r="M51" s="133">
        <v>1.2999999999999999E-2</v>
      </c>
      <c r="N51" s="116"/>
      <c r="R51" s="91" t="s">
        <v>72</v>
      </c>
      <c r="S51" s="130">
        <f>M71-M49-M52-M53</f>
        <v>0.106</v>
      </c>
      <c r="T51" s="130">
        <f>M71-M49-M52-M53</f>
        <v>0.106</v>
      </c>
    </row>
    <row r="52" spans="1:21" s="91" customFormat="1" ht="15" customHeight="1" x14ac:dyDescent="0.2">
      <c r="A52" s="25"/>
      <c r="B52" s="26" t="s">
        <v>36</v>
      </c>
      <c r="C52" s="26"/>
      <c r="D52" s="26"/>
      <c r="E52" s="153">
        <f>IF(E29=0,0,IF(E41/E29*39&gt;S52,(S52/39*E29+E42+E43)*M52,E45*M52))</f>
        <v>0</v>
      </c>
      <c r="F52" s="154" t="s">
        <v>27</v>
      </c>
      <c r="G52" s="153">
        <f>IF(E29=0,0,IF(G41/E29*39&gt;S52,(S52/39*E29+G42+G43)*M52,G45*M52))</f>
        <v>0</v>
      </c>
      <c r="H52" s="155" t="s">
        <v>27</v>
      </c>
      <c r="I52" s="153">
        <f>IF(E29=0,0,IF(I41/E29*39&gt;S52,(S52/39*E29+I42+I43)*M52,I45*M52))</f>
        <v>0</v>
      </c>
      <c r="J52" s="156" t="s">
        <v>27</v>
      </c>
      <c r="K52" s="153">
        <f>IF(E29=0,0,IF(K41/E29*39&gt;S52,(S52/39*E29+K42+K43)*M52,K45*M52))</f>
        <v>0</v>
      </c>
      <c r="L52" s="86" t="s">
        <v>27</v>
      </c>
      <c r="M52" s="133">
        <v>7.2999999999999995E-2</v>
      </c>
      <c r="N52" s="116"/>
      <c r="R52" s="91" t="s">
        <v>73</v>
      </c>
      <c r="S52" s="117">
        <v>5512.5</v>
      </c>
      <c r="T52" s="117">
        <v>5512.5</v>
      </c>
      <c r="U52" s="117">
        <v>8050</v>
      </c>
    </row>
    <row r="53" spans="1:21" s="91" customFormat="1" ht="15" customHeight="1" x14ac:dyDescent="0.2">
      <c r="A53" s="25"/>
      <c r="B53" s="76" t="s">
        <v>37</v>
      </c>
      <c r="C53" s="26"/>
      <c r="D53" s="26"/>
      <c r="E53" s="153">
        <f>IF(E29=0,0,IF(E41/E29*39&gt;S52,(S52/39*E29+E42+E43)*M53,E45*M53))</f>
        <v>0</v>
      </c>
      <c r="F53" s="154" t="s">
        <v>27</v>
      </c>
      <c r="G53" s="153">
        <f>IF(E29=0,0,IF(G41/E29*39&gt;S52,(S52/39*E29+G42+G43)*M53,G45*M53))</f>
        <v>0</v>
      </c>
      <c r="H53" s="155" t="s">
        <v>27</v>
      </c>
      <c r="I53" s="153">
        <f>IF(E29=0,0,IF(I41/E29*39&gt;S52,(S52/39*E29+I42+I43)*M53,I45*M53))</f>
        <v>0</v>
      </c>
      <c r="J53" s="156" t="s">
        <v>27</v>
      </c>
      <c r="K53" s="153">
        <f>IF(E29=0,0,IF(K41/E29*39&gt;S52,(S52/39*E29+K42+K43)*M53,K45*M53))</f>
        <v>0</v>
      </c>
      <c r="L53" s="86" t="s">
        <v>27</v>
      </c>
      <c r="M53" s="133"/>
      <c r="N53" s="116"/>
    </row>
    <row r="54" spans="1:21" s="91" customFormat="1" ht="15" customHeight="1" x14ac:dyDescent="0.2">
      <c r="A54" s="25"/>
      <c r="B54" s="63"/>
      <c r="C54" s="63"/>
      <c r="D54" s="62" t="s">
        <v>30</v>
      </c>
      <c r="E54" s="77">
        <f>SUM(E49:E53)</f>
        <v>0</v>
      </c>
      <c r="F54" s="55" t="s">
        <v>27</v>
      </c>
      <c r="G54" s="77">
        <f>SUM(G49:G53)</f>
        <v>0</v>
      </c>
      <c r="H54" s="56" t="s">
        <v>27</v>
      </c>
      <c r="I54" s="77">
        <f>SUM(I49:I53)</f>
        <v>0</v>
      </c>
      <c r="J54" s="86" t="s">
        <v>27</v>
      </c>
      <c r="K54" s="77">
        <f>SUM(K49:K53)</f>
        <v>0</v>
      </c>
      <c r="L54" s="86" t="s">
        <v>27</v>
      </c>
      <c r="M54" s="76"/>
      <c r="N54" s="116"/>
      <c r="S54" s="117"/>
      <c r="T54" s="117"/>
    </row>
    <row r="55" spans="1:21" s="91" customFormat="1" ht="15" customHeight="1" x14ac:dyDescent="0.2">
      <c r="A55" s="25"/>
      <c r="B55" s="40" t="s">
        <v>38</v>
      </c>
      <c r="C55" s="63"/>
      <c r="D55" s="62"/>
      <c r="E55" s="78"/>
      <c r="F55" s="79"/>
      <c r="G55" s="78"/>
      <c r="H55" s="80"/>
      <c r="I55" s="78"/>
      <c r="J55" s="134"/>
      <c r="K55" s="78"/>
      <c r="L55" s="134"/>
      <c r="M55" s="76"/>
      <c r="N55" s="116"/>
      <c r="S55" s="117"/>
      <c r="T55" s="117"/>
    </row>
    <row r="56" spans="1:21" s="91" customFormat="1" ht="15" customHeight="1" x14ac:dyDescent="0.2">
      <c r="A56" s="25"/>
      <c r="B56" s="26" t="s">
        <v>39</v>
      </c>
      <c r="C56" s="26"/>
      <c r="D56" s="26"/>
      <c r="E56" s="153">
        <f>(E44-E43)*M56</f>
        <v>0</v>
      </c>
      <c r="F56" s="154" t="s">
        <v>27</v>
      </c>
      <c r="G56" s="153">
        <f>(G44-G43)*M56</f>
        <v>0</v>
      </c>
      <c r="H56" s="155" t="s">
        <v>27</v>
      </c>
      <c r="I56" s="153">
        <f>(I44-I43)*M56</f>
        <v>0</v>
      </c>
      <c r="J56" s="156" t="s">
        <v>27</v>
      </c>
      <c r="K56" s="153">
        <f>(K44-K43)*M56</f>
        <v>0</v>
      </c>
      <c r="L56" s="86" t="s">
        <v>27</v>
      </c>
      <c r="M56" s="133"/>
      <c r="N56" s="116"/>
      <c r="S56" s="117"/>
      <c r="T56" s="117"/>
    </row>
    <row r="57" spans="1:21" s="91" customFormat="1" ht="15" customHeight="1" x14ac:dyDescent="0.2">
      <c r="A57" s="25"/>
      <c r="B57" s="59"/>
      <c r="C57" s="59"/>
      <c r="D57" s="60"/>
      <c r="E57" s="153">
        <f>$E$45*M57</f>
        <v>0</v>
      </c>
      <c r="F57" s="154" t="s">
        <v>27</v>
      </c>
      <c r="G57" s="153">
        <f>$G$45*M57</f>
        <v>0</v>
      </c>
      <c r="H57" s="155" t="s">
        <v>27</v>
      </c>
      <c r="I57" s="153">
        <f>$I$45*M57</f>
        <v>0</v>
      </c>
      <c r="J57" s="156" t="s">
        <v>27</v>
      </c>
      <c r="K57" s="153">
        <f>$K$45*M57</f>
        <v>0</v>
      </c>
      <c r="L57" s="86" t="s">
        <v>27</v>
      </c>
      <c r="M57" s="133"/>
      <c r="N57" s="116"/>
      <c r="S57" s="117"/>
      <c r="T57" s="117"/>
    </row>
    <row r="58" spans="1:21" s="91" customFormat="1" ht="15" customHeight="1" x14ac:dyDescent="0.2">
      <c r="A58" s="25"/>
      <c r="B58" s="63"/>
      <c r="C58" s="63"/>
      <c r="D58" s="62" t="s">
        <v>30</v>
      </c>
      <c r="E58" s="77">
        <f>SUM(E56:E57)</f>
        <v>0</v>
      </c>
      <c r="F58" s="55" t="s">
        <v>27</v>
      </c>
      <c r="G58" s="77">
        <f>SUM(G56:G57)</f>
        <v>0</v>
      </c>
      <c r="H58" s="56" t="s">
        <v>27</v>
      </c>
      <c r="I58" s="77">
        <f>SUM(I56:I57)</f>
        <v>0</v>
      </c>
      <c r="J58" s="86" t="s">
        <v>27</v>
      </c>
      <c r="K58" s="77">
        <f>SUM(K56:K57)</f>
        <v>0</v>
      </c>
      <c r="L58" s="86" t="s">
        <v>27</v>
      </c>
      <c r="M58" s="76"/>
      <c r="N58" s="116"/>
      <c r="S58" s="117"/>
      <c r="T58" s="117"/>
    </row>
    <row r="59" spans="1:21" s="91" customFormat="1" ht="15" customHeight="1" x14ac:dyDescent="0.2">
      <c r="A59" s="25"/>
      <c r="B59" s="40" t="s">
        <v>40</v>
      </c>
      <c r="C59" s="63"/>
      <c r="D59" s="62"/>
      <c r="E59" s="78"/>
      <c r="F59" s="79"/>
      <c r="G59" s="78"/>
      <c r="H59" s="80"/>
      <c r="I59" s="78"/>
      <c r="J59" s="134"/>
      <c r="K59" s="78"/>
      <c r="L59" s="134"/>
      <c r="M59" s="76"/>
      <c r="N59" s="116"/>
      <c r="S59" s="117"/>
      <c r="T59" s="117"/>
    </row>
    <row r="60" spans="1:21" s="91" customFormat="1" ht="15" customHeight="1" x14ac:dyDescent="0.2">
      <c r="A60" s="25"/>
      <c r="B60" s="81" t="s">
        <v>41</v>
      </c>
      <c r="C60" s="26"/>
      <c r="D60" s="26"/>
      <c r="E60" s="153">
        <f>$E$45*M60</f>
        <v>0</v>
      </c>
      <c r="F60" s="154" t="s">
        <v>27</v>
      </c>
      <c r="G60" s="153">
        <f>$G$45*M60</f>
        <v>0</v>
      </c>
      <c r="H60" s="155" t="s">
        <v>27</v>
      </c>
      <c r="I60" s="153">
        <f>$I$45*M60</f>
        <v>0</v>
      </c>
      <c r="J60" s="156" t="s">
        <v>27</v>
      </c>
      <c r="K60" s="153">
        <f>$K$45*M60</f>
        <v>0</v>
      </c>
      <c r="L60" s="86" t="s">
        <v>27</v>
      </c>
      <c r="M60" s="133"/>
      <c r="N60" s="116"/>
      <c r="S60" s="117"/>
      <c r="T60" s="117"/>
    </row>
    <row r="61" spans="1:21" s="91" customFormat="1" ht="15" customHeight="1" x14ac:dyDescent="0.2">
      <c r="A61" s="25"/>
      <c r="B61" s="26" t="s">
        <v>42</v>
      </c>
      <c r="C61" s="26"/>
      <c r="D61" s="26"/>
      <c r="E61" s="153">
        <f>$E$45*M61</f>
        <v>0</v>
      </c>
      <c r="F61" s="154" t="s">
        <v>27</v>
      </c>
      <c r="G61" s="153">
        <f>$G$45*M61</f>
        <v>0</v>
      </c>
      <c r="H61" s="155" t="s">
        <v>27</v>
      </c>
      <c r="I61" s="153">
        <f>$I$45*M61</f>
        <v>0</v>
      </c>
      <c r="J61" s="156" t="s">
        <v>27</v>
      </c>
      <c r="K61" s="153">
        <f>$K$45*M61</f>
        <v>0</v>
      </c>
      <c r="L61" s="86" t="s">
        <v>27</v>
      </c>
      <c r="M61" s="133"/>
      <c r="N61" s="116"/>
      <c r="S61" s="117"/>
      <c r="T61" s="117"/>
    </row>
    <row r="62" spans="1:21" s="91" customFormat="1" ht="15" customHeight="1" x14ac:dyDescent="0.2">
      <c r="A62" s="25"/>
      <c r="B62" s="26" t="s">
        <v>43</v>
      </c>
      <c r="C62" s="26"/>
      <c r="D62" s="26"/>
      <c r="E62" s="153">
        <f>$E$45*M62</f>
        <v>0</v>
      </c>
      <c r="F62" s="154" t="s">
        <v>27</v>
      </c>
      <c r="G62" s="153">
        <f>$G$45*M62</f>
        <v>0</v>
      </c>
      <c r="H62" s="155" t="s">
        <v>27</v>
      </c>
      <c r="I62" s="153">
        <f>$I$45*M62</f>
        <v>0</v>
      </c>
      <c r="J62" s="156" t="s">
        <v>27</v>
      </c>
      <c r="K62" s="153">
        <f>$K$45*M62</f>
        <v>0</v>
      </c>
      <c r="L62" s="86" t="s">
        <v>27</v>
      </c>
      <c r="M62" s="133">
        <v>5.9999999999999995E-4</v>
      </c>
      <c r="N62" s="116"/>
      <c r="S62" s="117"/>
      <c r="T62" s="117"/>
    </row>
    <row r="63" spans="1:21" s="91" customFormat="1" ht="15" customHeight="1" x14ac:dyDescent="0.2">
      <c r="A63" s="25"/>
      <c r="B63" s="63"/>
      <c r="C63" s="63"/>
      <c r="D63" s="62" t="s">
        <v>30</v>
      </c>
      <c r="E63" s="77">
        <f>SUM(E60:E62)</f>
        <v>0</v>
      </c>
      <c r="F63" s="55" t="s">
        <v>27</v>
      </c>
      <c r="G63" s="77">
        <f>SUM(G60:G62)</f>
        <v>0</v>
      </c>
      <c r="H63" s="55" t="s">
        <v>27</v>
      </c>
      <c r="I63" s="77">
        <f>SUM(I60:I62)</f>
        <v>0</v>
      </c>
      <c r="J63" s="55" t="s">
        <v>27</v>
      </c>
      <c r="K63" s="77">
        <f>SUM(K60:K62)</f>
        <v>0</v>
      </c>
      <c r="L63" s="55" t="s">
        <v>27</v>
      </c>
      <c r="M63" s="76"/>
      <c r="N63" s="116"/>
      <c r="S63" s="117"/>
      <c r="T63" s="117"/>
    </row>
    <row r="64" spans="1:21" s="137" customFormat="1" ht="15" customHeight="1" x14ac:dyDescent="0.2">
      <c r="A64" s="61"/>
      <c r="B64" s="63" t="s">
        <v>44</v>
      </c>
      <c r="C64" s="63"/>
      <c r="D64" s="63"/>
      <c r="E64" s="64">
        <f>E44+E54+E58+E63</f>
        <v>0</v>
      </c>
      <c r="F64" s="65" t="s">
        <v>27</v>
      </c>
      <c r="G64" s="64">
        <f>G44+G54+G58+G63</f>
        <v>0</v>
      </c>
      <c r="H64" s="66" t="s">
        <v>27</v>
      </c>
      <c r="I64" s="64">
        <f>I44+I54+I58+I63</f>
        <v>0</v>
      </c>
      <c r="J64" s="65" t="s">
        <v>27</v>
      </c>
      <c r="K64" s="64">
        <f>K44+K54+K58+K63</f>
        <v>0</v>
      </c>
      <c r="L64" s="135" t="s">
        <v>27</v>
      </c>
      <c r="M64" s="63"/>
      <c r="N64" s="136"/>
      <c r="R64" s="91"/>
      <c r="S64" s="117"/>
      <c r="T64" s="117"/>
      <c r="U64" s="91"/>
    </row>
    <row r="65" spans="1:21" s="91" customFormat="1" ht="15" customHeight="1" x14ac:dyDescent="0.2">
      <c r="A65" s="25"/>
      <c r="B65" s="40" t="s">
        <v>45</v>
      </c>
      <c r="C65" s="26"/>
      <c r="D65" s="26"/>
      <c r="E65" s="78"/>
      <c r="F65" s="70"/>
      <c r="G65" s="82"/>
      <c r="H65" s="72"/>
      <c r="I65" s="82"/>
      <c r="J65" s="138"/>
      <c r="K65" s="82"/>
      <c r="L65" s="138"/>
      <c r="M65" s="26"/>
      <c r="N65" s="116"/>
      <c r="R65" s="137"/>
      <c r="S65" s="139"/>
      <c r="T65" s="139"/>
      <c r="U65" s="137"/>
    </row>
    <row r="66" spans="1:21" s="91" customFormat="1" ht="15" customHeight="1" x14ac:dyDescent="0.2">
      <c r="A66" s="25"/>
      <c r="B66" s="26" t="s">
        <v>46</v>
      </c>
      <c r="C66" s="26"/>
      <c r="D66" s="26"/>
      <c r="E66" s="83">
        <v>12</v>
      </c>
      <c r="F66" s="70"/>
      <c r="G66" s="83"/>
      <c r="H66" s="72"/>
      <c r="I66" s="83"/>
      <c r="J66" s="140"/>
      <c r="K66" s="83"/>
      <c r="L66" s="140"/>
      <c r="M66" s="26"/>
      <c r="N66" s="116"/>
      <c r="S66" s="117"/>
      <c r="T66" s="117"/>
    </row>
    <row r="67" spans="1:21" s="91" customFormat="1" ht="15" customHeight="1" x14ac:dyDescent="0.2">
      <c r="A67" s="25"/>
      <c r="B67" s="26" t="s">
        <v>47</v>
      </c>
      <c r="C67" s="26"/>
      <c r="D67" s="26"/>
      <c r="E67" s="64">
        <f>E64*E66</f>
        <v>0</v>
      </c>
      <c r="F67" s="84" t="s">
        <v>27</v>
      </c>
      <c r="G67" s="64">
        <f>G64*G66</f>
        <v>0</v>
      </c>
      <c r="H67" s="84" t="s">
        <v>27</v>
      </c>
      <c r="I67" s="64">
        <f>I64*I66</f>
        <v>0</v>
      </c>
      <c r="J67" s="84" t="s">
        <v>27</v>
      </c>
      <c r="K67" s="64">
        <f>K64*K66</f>
        <v>0</v>
      </c>
      <c r="L67" s="84" t="s">
        <v>27</v>
      </c>
      <c r="M67" s="26"/>
      <c r="N67" s="116"/>
      <c r="S67" s="117"/>
      <c r="T67" s="117"/>
    </row>
    <row r="68" spans="1:21" s="91" customFormat="1" ht="5.25" customHeight="1" x14ac:dyDescent="0.2">
      <c r="A68" s="25"/>
      <c r="B68" s="26"/>
      <c r="C68" s="26"/>
      <c r="D68" s="26"/>
      <c r="E68" s="85"/>
      <c r="F68" s="35"/>
      <c r="G68" s="26"/>
      <c r="H68" s="26"/>
      <c r="I68" s="26"/>
      <c r="J68" s="26"/>
      <c r="K68" s="26"/>
      <c r="L68" s="26"/>
      <c r="M68" s="26"/>
      <c r="N68" s="116"/>
      <c r="S68" s="117"/>
      <c r="T68" s="117"/>
    </row>
    <row r="69" spans="1:21" s="137" customFormat="1" ht="12.75" customHeight="1" x14ac:dyDescent="0.2">
      <c r="A69" s="61"/>
      <c r="B69" s="63" t="s">
        <v>48</v>
      </c>
      <c r="C69" s="63"/>
      <c r="D69" s="63"/>
      <c r="E69" s="64">
        <f>E67+G67+I67+K67</f>
        <v>0</v>
      </c>
      <c r="F69" s="86" t="s">
        <v>27</v>
      </c>
      <c r="G69" s="63"/>
      <c r="H69" s="63"/>
      <c r="I69" s="63"/>
      <c r="J69" s="63"/>
      <c r="K69" s="63"/>
      <c r="L69" s="63"/>
      <c r="M69" s="84" t="s">
        <v>74</v>
      </c>
      <c r="N69" s="136"/>
      <c r="R69" s="91"/>
      <c r="S69" s="117"/>
      <c r="T69" s="117"/>
      <c r="U69" s="91"/>
    </row>
    <row r="70" spans="1:21" s="137" customFormat="1" ht="12.75" customHeight="1" x14ac:dyDescent="0.2">
      <c r="A70" s="61"/>
      <c r="B70" s="87" t="s">
        <v>49</v>
      </c>
      <c r="C70" s="87"/>
      <c r="D70" s="88"/>
      <c r="E70" s="54"/>
      <c r="F70" s="86" t="s">
        <v>27</v>
      </c>
      <c r="G70" s="63"/>
      <c r="H70" s="63"/>
      <c r="I70" s="63"/>
      <c r="J70" s="63"/>
      <c r="K70" s="63"/>
      <c r="L70" s="63"/>
      <c r="M70" s="133"/>
      <c r="N70" s="136"/>
      <c r="S70" s="139"/>
      <c r="T70" s="139"/>
    </row>
    <row r="71" spans="1:21" s="137" customFormat="1" ht="12.75" customHeight="1" x14ac:dyDescent="0.2">
      <c r="A71" s="61"/>
      <c r="B71" s="87" t="s">
        <v>50</v>
      </c>
      <c r="C71" s="87"/>
      <c r="D71" s="88"/>
      <c r="E71" s="77">
        <f>IF(T43&gt;T47,S44*S51,IF(T43+T44&gt;T47,T50*M71+T49*S51,S44*M71))</f>
        <v>0</v>
      </c>
      <c r="F71" s="86" t="s">
        <v>27</v>
      </c>
      <c r="G71" s="63"/>
      <c r="H71" s="63"/>
      <c r="I71" s="63"/>
      <c r="J71" s="63"/>
      <c r="K71" s="63"/>
      <c r="L71" s="63"/>
      <c r="M71" s="141">
        <f>SUM(M49:M53)</f>
        <v>0.192</v>
      </c>
      <c r="N71" s="136"/>
      <c r="S71" s="139"/>
      <c r="T71" s="139"/>
    </row>
    <row r="72" spans="1:21" s="91" customFormat="1" ht="12.75" customHeight="1" x14ac:dyDescent="0.2">
      <c r="A72" s="25"/>
      <c r="B72" s="87" t="s">
        <v>51</v>
      </c>
      <c r="C72" s="87"/>
      <c r="D72" s="88"/>
      <c r="E72" s="77">
        <f>$E$70*M72</f>
        <v>0</v>
      </c>
      <c r="F72" s="86" t="s">
        <v>27</v>
      </c>
      <c r="G72" s="89"/>
      <c r="H72" s="26"/>
      <c r="I72" s="26"/>
      <c r="J72" s="26"/>
      <c r="K72" s="26"/>
      <c r="L72" s="26"/>
      <c r="M72" s="141">
        <f>SUM(M56:M57)</f>
        <v>0</v>
      </c>
      <c r="N72" s="116"/>
      <c r="R72" s="137"/>
      <c r="S72" s="139"/>
      <c r="T72" s="139"/>
      <c r="U72" s="137"/>
    </row>
    <row r="73" spans="1:21" s="91" customFormat="1" ht="12.75" customHeight="1" x14ac:dyDescent="0.2">
      <c r="A73" s="25"/>
      <c r="B73" s="87" t="s">
        <v>52</v>
      </c>
      <c r="C73" s="87"/>
      <c r="D73" s="88"/>
      <c r="E73" s="77">
        <f>$E$70*M73</f>
        <v>0</v>
      </c>
      <c r="F73" s="86" t="s">
        <v>27</v>
      </c>
      <c r="G73" s="26"/>
      <c r="H73" s="26"/>
      <c r="I73" s="26"/>
      <c r="J73" s="26"/>
      <c r="K73" s="26"/>
      <c r="L73" s="26"/>
      <c r="M73" s="141">
        <f>M60+M62</f>
        <v>5.9999999999999995E-4</v>
      </c>
      <c r="N73" s="116"/>
      <c r="S73" s="117"/>
      <c r="T73" s="117"/>
    </row>
    <row r="74" spans="1:21" s="91" customFormat="1" ht="12.75" hidden="1" customHeight="1" x14ac:dyDescent="0.2">
      <c r="A74" s="25"/>
      <c r="B74" s="87"/>
      <c r="C74" s="87"/>
      <c r="D74" s="88"/>
      <c r="E74" s="90">
        <f>$E$70*M74</f>
        <v>0</v>
      </c>
      <c r="F74" s="86" t="s">
        <v>27</v>
      </c>
      <c r="G74" s="26"/>
      <c r="H74" s="26"/>
      <c r="I74" s="26"/>
      <c r="J74" s="26"/>
      <c r="K74" s="26"/>
      <c r="L74" s="26"/>
      <c r="M74" s="142"/>
      <c r="N74" s="116"/>
      <c r="S74" s="117"/>
      <c r="T74" s="117"/>
    </row>
    <row r="75" spans="1:21" s="91" customFormat="1" ht="12.75" hidden="1" customHeight="1" x14ac:dyDescent="0.2">
      <c r="A75" s="25"/>
      <c r="B75" s="87"/>
      <c r="C75" s="87"/>
      <c r="D75" s="88"/>
      <c r="E75" s="90">
        <f>$E$70*M75</f>
        <v>0</v>
      </c>
      <c r="F75" s="86" t="s">
        <v>27</v>
      </c>
      <c r="G75" s="26"/>
      <c r="H75" s="26"/>
      <c r="I75" s="26"/>
      <c r="J75" s="26"/>
      <c r="K75" s="26"/>
      <c r="L75" s="26"/>
      <c r="M75" s="142"/>
      <c r="N75" s="116"/>
      <c r="S75" s="117"/>
      <c r="T75" s="117"/>
    </row>
    <row r="76" spans="1:21" s="91" customFormat="1" ht="12.75" customHeight="1" x14ac:dyDescent="0.2">
      <c r="A76" s="25"/>
      <c r="B76" s="87" t="s">
        <v>53</v>
      </c>
      <c r="C76" s="87"/>
      <c r="D76" s="88"/>
      <c r="E76" s="77">
        <f>(E45*E66+G45*G66+I45*I66+K45*K66+E70)*H76*J76/1000</f>
        <v>0</v>
      </c>
      <c r="F76" s="86" t="s">
        <v>27</v>
      </c>
      <c r="G76" s="26" t="s">
        <v>54</v>
      </c>
      <c r="H76" s="92"/>
      <c r="I76" s="26" t="s">
        <v>55</v>
      </c>
      <c r="J76" s="92"/>
      <c r="K76" s="26"/>
      <c r="L76" s="26"/>
      <c r="M76" s="143"/>
      <c r="N76" s="116"/>
      <c r="S76" s="117"/>
      <c r="T76" s="117"/>
    </row>
    <row r="77" spans="1:21" s="91" customFormat="1" ht="12.75" customHeight="1" x14ac:dyDescent="0.2">
      <c r="A77" s="25"/>
      <c r="B77" s="57" t="s">
        <v>56</v>
      </c>
      <c r="C77" s="57"/>
      <c r="D77" s="58"/>
      <c r="E77" s="77">
        <f>(E45*E66+G45*G66+I45*I66+K45*K66+E70)*J77/1000</f>
        <v>0</v>
      </c>
      <c r="F77" s="86" t="s">
        <v>27</v>
      </c>
      <c r="G77" s="26"/>
      <c r="H77" s="26"/>
      <c r="I77" s="26" t="s">
        <v>55</v>
      </c>
      <c r="J77" s="92"/>
      <c r="K77" s="26"/>
      <c r="L77" s="26"/>
      <c r="M77" s="143"/>
      <c r="N77" s="116"/>
      <c r="S77" s="117"/>
      <c r="T77" s="117"/>
    </row>
    <row r="78" spans="1:21" s="91" customFormat="1" ht="12.75" customHeight="1" x14ac:dyDescent="0.2">
      <c r="A78" s="25"/>
      <c r="B78" s="59"/>
      <c r="C78" s="59"/>
      <c r="D78" s="60"/>
      <c r="E78" s="54"/>
      <c r="F78" s="86" t="s">
        <v>27</v>
      </c>
      <c r="G78" s="26"/>
      <c r="H78" s="26"/>
      <c r="I78" s="26"/>
      <c r="J78" s="144"/>
      <c r="K78" s="26"/>
      <c r="L78" s="26"/>
      <c r="M78" s="143"/>
      <c r="N78" s="116"/>
      <c r="S78" s="117"/>
      <c r="T78" s="117"/>
    </row>
    <row r="79" spans="1:21" s="26" customFormat="1" ht="5.25" customHeight="1" thickBot="1" x14ac:dyDescent="0.25">
      <c r="A79" s="25"/>
      <c r="E79" s="85"/>
      <c r="F79" s="35"/>
      <c r="N79" s="116"/>
      <c r="R79" s="91"/>
      <c r="S79" s="117"/>
      <c r="T79" s="117"/>
      <c r="U79" s="91"/>
    </row>
    <row r="80" spans="1:21" s="91" customFormat="1" ht="12.75" customHeight="1" thickBot="1" x14ac:dyDescent="0.25">
      <c r="A80" s="25"/>
      <c r="B80" s="34" t="s">
        <v>57</v>
      </c>
      <c r="C80" s="26"/>
      <c r="D80" s="26"/>
      <c r="E80" s="93">
        <f>SUM(E69:E78)</f>
        <v>0</v>
      </c>
      <c r="F80" s="94" t="s">
        <v>27</v>
      </c>
      <c r="G80" s="95" t="s">
        <v>58</v>
      </c>
      <c r="H80" s="95" t="s">
        <v>59</v>
      </c>
      <c r="I80" s="96">
        <f>E44*E66+G44*G66+I44*I66+K44*K66+E70+E78</f>
        <v>0</v>
      </c>
      <c r="J80" s="145" t="s">
        <v>75</v>
      </c>
      <c r="K80" s="96">
        <f>(E54+E58+E63)*E66+(G54+G58+G63)*G66+(I54+I58+I63)*I66+(K54+K58+K63)*K66+E71+E72+E73</f>
        <v>0</v>
      </c>
      <c r="L80" s="146" t="s">
        <v>76</v>
      </c>
      <c r="M80" s="96">
        <f>E76+E77</f>
        <v>0</v>
      </c>
      <c r="N80" s="116"/>
      <c r="R80" s="26"/>
      <c r="S80" s="85"/>
      <c r="T80" s="85"/>
      <c r="U80" s="26"/>
    </row>
    <row r="81" spans="1:20" s="91" customFormat="1" ht="4.5" customHeight="1" thickBot="1" x14ac:dyDescent="0.25">
      <c r="A81" s="97"/>
      <c r="B81" s="98"/>
      <c r="C81" s="98"/>
      <c r="D81" s="98"/>
      <c r="E81" s="98"/>
      <c r="F81" s="99"/>
      <c r="G81" s="98"/>
      <c r="H81" s="98"/>
      <c r="I81" s="98"/>
      <c r="J81" s="98"/>
      <c r="K81" s="98"/>
      <c r="L81" s="98"/>
      <c r="M81" s="98"/>
      <c r="N81" s="147"/>
      <c r="S81" s="117"/>
      <c r="T81" s="117"/>
    </row>
    <row r="82" spans="1:20" x14ac:dyDescent="0.25">
      <c r="A82" s="91"/>
      <c r="B82" s="91"/>
      <c r="C82" s="91"/>
      <c r="D82" s="91"/>
      <c r="E82" s="91"/>
      <c r="F82" s="100"/>
      <c r="G82" s="91"/>
      <c r="H82" s="91"/>
      <c r="I82" s="91"/>
    </row>
    <row r="83" spans="1:20" x14ac:dyDescent="0.25">
      <c r="A83" s="91"/>
      <c r="B83" s="91"/>
      <c r="C83" s="91"/>
      <c r="D83" s="91"/>
      <c r="E83" s="91"/>
      <c r="F83" s="100"/>
      <c r="G83" s="91"/>
      <c r="H83" s="91"/>
      <c r="I83" s="91"/>
    </row>
    <row r="84" spans="1:20" x14ac:dyDescent="0.25">
      <c r="A84" s="91"/>
      <c r="B84" s="91"/>
      <c r="C84" s="91"/>
      <c r="D84" s="91"/>
      <c r="E84" s="91"/>
      <c r="F84" s="100"/>
      <c r="G84" s="91"/>
      <c r="H84" s="91"/>
      <c r="I84" s="91"/>
    </row>
    <row r="85" spans="1:20" x14ac:dyDescent="0.25">
      <c r="A85" s="91"/>
      <c r="B85" s="91"/>
      <c r="C85" s="91"/>
      <c r="D85" s="91"/>
      <c r="E85" s="91"/>
      <c r="F85" s="100"/>
      <c r="G85" s="91"/>
      <c r="H85" s="91"/>
      <c r="I85" s="91"/>
    </row>
    <row r="86" spans="1:20" x14ac:dyDescent="0.25">
      <c r="A86" s="91"/>
      <c r="B86" s="91"/>
      <c r="C86" s="91"/>
      <c r="D86" s="91"/>
      <c r="E86" s="91"/>
      <c r="F86" s="100"/>
      <c r="G86" s="91"/>
      <c r="H86" s="91"/>
      <c r="I86" s="91"/>
    </row>
    <row r="87" spans="1:20" x14ac:dyDescent="0.25">
      <c r="A87" s="91"/>
      <c r="B87" s="91"/>
      <c r="C87" s="91"/>
      <c r="D87" s="91"/>
      <c r="E87" s="91"/>
      <c r="F87" s="100"/>
      <c r="G87" s="91"/>
      <c r="H87" s="91"/>
      <c r="I87" s="91"/>
    </row>
  </sheetData>
  <sheetProtection password="91DE" sheet="1" objects="1" scenarios="1"/>
  <mergeCells count="26">
    <mergeCell ref="B78:D78"/>
    <mergeCell ref="B72:D72"/>
    <mergeCell ref="B73:D73"/>
    <mergeCell ref="B74:D74"/>
    <mergeCell ref="B75:D75"/>
    <mergeCell ref="B76:D76"/>
    <mergeCell ref="B77:D77"/>
    <mergeCell ref="B42:D42"/>
    <mergeCell ref="S42:T42"/>
    <mergeCell ref="B43:D43"/>
    <mergeCell ref="B57:D57"/>
    <mergeCell ref="B70:D70"/>
    <mergeCell ref="B71:D71"/>
    <mergeCell ref="I16:J16"/>
    <mergeCell ref="E18:M18"/>
    <mergeCell ref="L23:M23"/>
    <mergeCell ref="M34:M36"/>
    <mergeCell ref="S39:S41"/>
    <mergeCell ref="T39:T41"/>
    <mergeCell ref="A3:B3"/>
    <mergeCell ref="C3:F3"/>
    <mergeCell ref="H3:M3"/>
    <mergeCell ref="D5:M5"/>
    <mergeCell ref="D7:M7"/>
    <mergeCell ref="E12:G12"/>
    <mergeCell ref="I12:J12"/>
  </mergeCells>
  <pageMargins left="0.7" right="0.7" top="0.78740157499999996" bottom="0.78740157499999996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AF48B-FEA9-4359-B99E-CB75D6F17653}">
  <dimension ref="A1:X87"/>
  <sheetViews>
    <sheetView workbookViewId="0">
      <selection activeCell="C3" sqref="C3:F3"/>
    </sheetView>
  </sheetViews>
  <sheetFormatPr baseColWidth="10" defaultRowHeight="15" x14ac:dyDescent="0.25"/>
  <cols>
    <col min="1" max="1" width="2.28515625" style="18" customWidth="1"/>
    <col min="2" max="2" width="3.7109375" style="18" customWidth="1"/>
    <col min="3" max="3" width="9.140625" style="18" customWidth="1"/>
    <col min="4" max="4" width="18.7109375" style="18" customWidth="1"/>
    <col min="5" max="5" width="10.7109375" style="18" customWidth="1"/>
    <col min="6" max="6" width="4.28515625" style="19" customWidth="1"/>
    <col min="7" max="7" width="10.7109375" style="18" customWidth="1"/>
    <col min="8" max="8" width="5.140625" style="18" customWidth="1"/>
    <col min="9" max="9" width="10.140625" style="18" customWidth="1"/>
    <col min="10" max="10" width="5.140625" customWidth="1"/>
    <col min="12" max="12" width="5.140625" customWidth="1"/>
    <col min="14" max="14" width="1.42578125" customWidth="1"/>
    <col min="15" max="15" width="6" customWidth="1"/>
    <col min="17" max="21" width="0" hidden="1" customWidth="1"/>
  </cols>
  <sheetData>
    <row r="1" spans="1:24" s="18" customFormat="1" ht="12.75" x14ac:dyDescent="0.2">
      <c r="A1" s="1"/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101"/>
      <c r="S1" s="102"/>
      <c r="T1" s="102"/>
    </row>
    <row r="2" spans="1:24" s="18" customFormat="1" ht="12.75" x14ac:dyDescent="0.2">
      <c r="A2" s="4"/>
      <c r="B2" s="5" t="s">
        <v>1</v>
      </c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103"/>
      <c r="S2" s="102"/>
      <c r="T2" s="102"/>
    </row>
    <row r="3" spans="1:24" s="105" customFormat="1" ht="18" customHeight="1" x14ac:dyDescent="0.2">
      <c r="A3" s="7" t="s">
        <v>2</v>
      </c>
      <c r="B3" s="8"/>
      <c r="C3" s="9"/>
      <c r="D3" s="10"/>
      <c r="E3" s="10"/>
      <c r="F3" s="11"/>
      <c r="G3" s="12" t="s">
        <v>3</v>
      </c>
      <c r="H3" s="9"/>
      <c r="I3" s="10"/>
      <c r="J3" s="10"/>
      <c r="K3" s="10"/>
      <c r="L3" s="10"/>
      <c r="M3" s="11"/>
      <c r="N3" s="104"/>
      <c r="P3" s="106" t="s">
        <v>60</v>
      </c>
      <c r="Q3" s="106"/>
      <c r="R3" s="106"/>
      <c r="S3" s="107"/>
      <c r="T3" s="107"/>
      <c r="U3" s="106"/>
      <c r="V3" s="106"/>
      <c r="W3" s="106"/>
      <c r="X3" s="106"/>
    </row>
    <row r="4" spans="1:24" s="105" customFormat="1" ht="5.25" customHeight="1" x14ac:dyDescent="0.2">
      <c r="A4" s="13"/>
      <c r="B4" s="14"/>
      <c r="C4" s="15"/>
      <c r="D4" s="15"/>
      <c r="E4" s="12"/>
      <c r="F4" s="14"/>
      <c r="G4" s="14"/>
      <c r="H4" s="12"/>
      <c r="I4" s="12"/>
      <c r="J4" s="108"/>
      <c r="K4" s="12"/>
      <c r="L4" s="108"/>
      <c r="M4" s="108"/>
      <c r="N4" s="104"/>
      <c r="S4" s="109"/>
      <c r="T4" s="109"/>
    </row>
    <row r="5" spans="1:24" s="105" customFormat="1" ht="18" customHeight="1" x14ac:dyDescent="0.2">
      <c r="A5" s="13" t="s">
        <v>4</v>
      </c>
      <c r="B5" s="14"/>
      <c r="C5" s="15"/>
      <c r="D5" s="9"/>
      <c r="E5" s="10"/>
      <c r="F5" s="10"/>
      <c r="G5" s="10"/>
      <c r="H5" s="10"/>
      <c r="I5" s="10"/>
      <c r="J5" s="10"/>
      <c r="K5" s="10"/>
      <c r="L5" s="10"/>
      <c r="M5" s="11"/>
      <c r="N5" s="104"/>
      <c r="S5" s="109"/>
      <c r="T5" s="109"/>
    </row>
    <row r="6" spans="1:24" s="105" customFormat="1" ht="5.25" customHeight="1" x14ac:dyDescent="0.2">
      <c r="A6" s="13"/>
      <c r="B6" s="14"/>
      <c r="C6" s="15"/>
      <c r="D6" s="15"/>
      <c r="E6" s="12"/>
      <c r="F6" s="14"/>
      <c r="G6" s="14"/>
      <c r="H6" s="12"/>
      <c r="I6" s="12"/>
      <c r="J6" s="108"/>
      <c r="K6" s="12"/>
      <c r="L6" s="108"/>
      <c r="M6" s="108"/>
      <c r="N6" s="104"/>
      <c r="S6" s="109"/>
      <c r="T6" s="109"/>
    </row>
    <row r="7" spans="1:24" s="105" customFormat="1" ht="18" customHeight="1" x14ac:dyDescent="0.2">
      <c r="A7" s="13" t="s">
        <v>5</v>
      </c>
      <c r="B7" s="14"/>
      <c r="C7" s="15"/>
      <c r="D7" s="9"/>
      <c r="E7" s="10"/>
      <c r="F7" s="10"/>
      <c r="G7" s="10"/>
      <c r="H7" s="10"/>
      <c r="I7" s="10"/>
      <c r="J7" s="10"/>
      <c r="K7" s="10"/>
      <c r="L7" s="10"/>
      <c r="M7" s="11"/>
      <c r="N7" s="104"/>
      <c r="P7" s="110" t="s">
        <v>61</v>
      </c>
      <c r="S7" s="109"/>
      <c r="T7" s="109"/>
      <c r="V7" s="110"/>
      <c r="W7" s="110"/>
      <c r="X7" s="110"/>
    </row>
    <row r="8" spans="1:24" s="105" customFormat="1" ht="5.25" customHeight="1" thickBot="1" x14ac:dyDescent="0.2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11"/>
      <c r="S8" s="109"/>
      <c r="T8" s="109"/>
    </row>
    <row r="9" spans="1:24" s="18" customFormat="1" ht="13.5" thickBot="1" x14ac:dyDescent="0.25">
      <c r="F9" s="19"/>
      <c r="S9" s="102"/>
      <c r="T9" s="102"/>
    </row>
    <row r="10" spans="1:24" s="32" customFormat="1" ht="12.75" x14ac:dyDescent="0.2">
      <c r="A10" s="1"/>
      <c r="B10" s="20" t="s">
        <v>6</v>
      </c>
      <c r="C10" s="2"/>
      <c r="D10" s="3"/>
      <c r="E10" s="3"/>
      <c r="F10" s="21"/>
      <c r="G10" s="3"/>
      <c r="H10" s="3"/>
      <c r="I10" s="3"/>
      <c r="J10" s="3"/>
      <c r="K10" s="3"/>
      <c r="L10" s="3"/>
      <c r="M10" s="3"/>
      <c r="N10" s="101"/>
      <c r="P10" s="150" t="s">
        <v>61</v>
      </c>
      <c r="Q10" s="151"/>
      <c r="R10" s="151"/>
      <c r="S10" s="152"/>
      <c r="T10" s="152"/>
      <c r="U10" s="151"/>
      <c r="V10" s="151"/>
      <c r="W10" s="151"/>
      <c r="X10" s="151"/>
    </row>
    <row r="11" spans="1:24" s="18" customFormat="1" ht="12.75" x14ac:dyDescent="0.2">
      <c r="A11" s="4"/>
      <c r="B11" s="22" t="s">
        <v>7</v>
      </c>
      <c r="C11" s="5"/>
      <c r="D11" s="6"/>
      <c r="E11" s="6"/>
      <c r="F11" s="23"/>
      <c r="G11" s="6"/>
      <c r="H11" s="6"/>
      <c r="I11" s="24"/>
      <c r="J11" s="112"/>
      <c r="K11" s="24"/>
      <c r="L11" s="112"/>
      <c r="M11" s="112"/>
      <c r="N11" s="103"/>
      <c r="S11" s="102"/>
      <c r="T11" s="102"/>
    </row>
    <row r="12" spans="1:24" s="91" customFormat="1" ht="13.5" customHeight="1" x14ac:dyDescent="0.2">
      <c r="A12" s="25"/>
      <c r="B12" s="26"/>
      <c r="C12" s="26"/>
      <c r="D12" s="26"/>
      <c r="E12" s="27" t="s">
        <v>8</v>
      </c>
      <c r="F12" s="27"/>
      <c r="G12" s="27"/>
      <c r="H12" s="26"/>
      <c r="I12" s="113"/>
      <c r="J12" s="113"/>
      <c r="K12" s="114"/>
      <c r="L12" s="115"/>
      <c r="M12" s="115"/>
      <c r="N12" s="116"/>
      <c r="S12" s="117"/>
      <c r="T12" s="117"/>
    </row>
    <row r="13" spans="1:24" s="18" customFormat="1" ht="3.75" customHeight="1" x14ac:dyDescent="0.2">
      <c r="A13" s="28"/>
      <c r="B13" s="29"/>
      <c r="C13" s="29"/>
      <c r="D13" s="29"/>
      <c r="E13" s="29"/>
      <c r="F13" s="30"/>
      <c r="G13" s="29"/>
      <c r="H13" s="29"/>
      <c r="I13" s="29"/>
      <c r="J13" s="29"/>
      <c r="K13" s="29"/>
      <c r="L13" s="29"/>
      <c r="M13" s="29"/>
      <c r="N13" s="118"/>
      <c r="S13" s="102"/>
      <c r="T13" s="102"/>
    </row>
    <row r="14" spans="1:24" s="18" customFormat="1" ht="3.75" customHeight="1" x14ac:dyDescent="0.2">
      <c r="A14" s="31"/>
      <c r="B14" s="32"/>
      <c r="C14" s="32"/>
      <c r="D14" s="32"/>
      <c r="E14" s="32"/>
      <c r="F14" s="33"/>
      <c r="G14" s="32"/>
      <c r="H14" s="32"/>
      <c r="I14" s="32"/>
      <c r="J14" s="32"/>
      <c r="K14" s="32"/>
      <c r="L14" s="32"/>
      <c r="M14" s="32"/>
      <c r="N14" s="119"/>
      <c r="S14" s="102"/>
      <c r="T14" s="102"/>
    </row>
    <row r="15" spans="1:24" s="18" customFormat="1" ht="12.75" x14ac:dyDescent="0.2">
      <c r="A15" s="31"/>
      <c r="B15" s="34" t="s">
        <v>9</v>
      </c>
      <c r="C15" s="32"/>
      <c r="D15" s="32"/>
      <c r="E15" s="32"/>
      <c r="F15" s="33"/>
      <c r="G15" s="32"/>
      <c r="H15" s="32"/>
      <c r="I15" s="32"/>
      <c r="J15" s="32"/>
      <c r="K15" s="32"/>
      <c r="L15" s="32"/>
      <c r="M15" s="32"/>
      <c r="N15" s="119"/>
      <c r="S15" s="102"/>
      <c r="T15" s="102"/>
    </row>
    <row r="16" spans="1:24" s="18" customFormat="1" ht="15" customHeight="1" x14ac:dyDescent="0.2">
      <c r="A16" s="31"/>
      <c r="B16" s="26" t="s">
        <v>10</v>
      </c>
      <c r="C16" s="32"/>
      <c r="D16" s="32"/>
      <c r="E16" s="32"/>
      <c r="F16" s="33"/>
      <c r="G16" s="32"/>
      <c r="H16" s="26"/>
      <c r="I16" s="113"/>
      <c r="J16" s="113"/>
      <c r="K16" s="114"/>
      <c r="L16" s="115"/>
      <c r="M16" s="115"/>
      <c r="N16" s="119"/>
      <c r="S16" s="102"/>
      <c r="T16" s="102"/>
    </row>
    <row r="17" spans="1:20" s="91" customFormat="1" ht="6" customHeight="1" x14ac:dyDescent="0.2">
      <c r="A17" s="25"/>
      <c r="B17" s="26"/>
      <c r="C17" s="26"/>
      <c r="D17" s="26"/>
      <c r="E17" s="26"/>
      <c r="F17" s="35"/>
      <c r="G17" s="26"/>
      <c r="H17" s="26"/>
      <c r="I17" s="26"/>
      <c r="J17" s="26"/>
      <c r="K17" s="26"/>
      <c r="L17" s="26"/>
      <c r="M17" s="26"/>
      <c r="N17" s="116"/>
      <c r="S17" s="117"/>
      <c r="T17" s="117"/>
    </row>
    <row r="18" spans="1:20" s="18" customFormat="1" ht="15" customHeight="1" x14ac:dyDescent="0.2">
      <c r="A18" s="31"/>
      <c r="B18" s="26" t="s">
        <v>11</v>
      </c>
      <c r="C18" s="32"/>
      <c r="D18" s="32"/>
      <c r="E18" s="120"/>
      <c r="F18" s="120"/>
      <c r="G18" s="120"/>
      <c r="H18" s="120"/>
      <c r="I18" s="120"/>
      <c r="J18" s="120"/>
      <c r="K18" s="120"/>
      <c r="L18" s="120"/>
      <c r="M18" s="120"/>
      <c r="N18" s="119"/>
      <c r="S18" s="102"/>
      <c r="T18" s="102"/>
    </row>
    <row r="19" spans="1:20" s="18" customFormat="1" ht="3.75" customHeight="1" x14ac:dyDescent="0.2">
      <c r="A19" s="28"/>
      <c r="B19" s="29"/>
      <c r="C19" s="29"/>
      <c r="D19" s="29"/>
      <c r="E19" s="29"/>
      <c r="F19" s="30"/>
      <c r="G19" s="29"/>
      <c r="H19" s="29"/>
      <c r="I19" s="29"/>
      <c r="J19" s="29"/>
      <c r="K19" s="29"/>
      <c r="L19" s="29"/>
      <c r="M19" s="29"/>
      <c r="N19" s="118"/>
      <c r="S19" s="102"/>
      <c r="T19" s="102"/>
    </row>
    <row r="20" spans="1:20" s="18" customFormat="1" ht="12.75" x14ac:dyDescent="0.2">
      <c r="A20" s="31"/>
      <c r="B20" s="34" t="s">
        <v>12</v>
      </c>
      <c r="C20" s="32"/>
      <c r="D20" s="32"/>
      <c r="E20" s="32"/>
      <c r="F20" s="33"/>
      <c r="G20" s="32"/>
      <c r="H20" s="32"/>
      <c r="I20" s="32"/>
      <c r="J20" s="32"/>
      <c r="K20" s="32"/>
      <c r="L20" s="32"/>
      <c r="M20" s="32"/>
      <c r="N20" s="119"/>
      <c r="S20" s="102"/>
      <c r="T20" s="102"/>
    </row>
    <row r="21" spans="1:20" s="105" customFormat="1" ht="15" customHeight="1" x14ac:dyDescent="0.2">
      <c r="A21" s="36"/>
      <c r="B21" s="22" t="s">
        <v>13</v>
      </c>
      <c r="C21" s="37"/>
      <c r="D21" s="37"/>
      <c r="E21" s="37"/>
      <c r="F21" s="38"/>
      <c r="G21" s="37"/>
      <c r="H21" s="37"/>
      <c r="I21" s="37"/>
      <c r="J21" s="37"/>
      <c r="K21" s="37"/>
      <c r="L21" s="37"/>
      <c r="M21" s="37"/>
      <c r="N21" s="121"/>
      <c r="S21" s="109"/>
      <c r="T21" s="109"/>
    </row>
    <row r="22" spans="1:20" s="105" customFormat="1" ht="4.5" customHeight="1" x14ac:dyDescent="0.2">
      <c r="A22" s="39"/>
      <c r="B22" s="40"/>
      <c r="C22" s="15"/>
      <c r="D22" s="15"/>
      <c r="E22" s="15"/>
      <c r="F22" s="41"/>
      <c r="G22" s="15"/>
      <c r="H22" s="15"/>
      <c r="I22" s="15"/>
      <c r="J22" s="15"/>
      <c r="K22" s="15"/>
      <c r="L22" s="15"/>
      <c r="M22" s="15"/>
      <c r="N22" s="104"/>
      <c r="S22" s="109"/>
      <c r="T22" s="109"/>
    </row>
    <row r="23" spans="1:20" s="91" customFormat="1" ht="15" customHeight="1" x14ac:dyDescent="0.2">
      <c r="A23" s="25"/>
      <c r="B23" s="42"/>
      <c r="C23" s="26" t="s">
        <v>14</v>
      </c>
      <c r="D23" s="26"/>
      <c r="E23" s="43"/>
      <c r="F23" s="35"/>
      <c r="G23" s="26" t="s">
        <v>15</v>
      </c>
      <c r="H23" s="26"/>
      <c r="I23" s="26"/>
      <c r="J23" s="26"/>
      <c r="K23" s="62" t="s">
        <v>62</v>
      </c>
      <c r="L23" s="122"/>
      <c r="M23" s="123"/>
      <c r="N23" s="116"/>
      <c r="S23" s="117"/>
      <c r="T23" s="117"/>
    </row>
    <row r="24" spans="1:20" s="18" customFormat="1" ht="4.5" customHeight="1" x14ac:dyDescent="0.2">
      <c r="A24" s="31"/>
      <c r="B24" s="32"/>
      <c r="C24" s="32"/>
      <c r="D24" s="32"/>
      <c r="E24" s="32"/>
      <c r="F24" s="33"/>
      <c r="G24" s="32"/>
      <c r="H24" s="32"/>
      <c r="I24" s="32"/>
      <c r="J24" s="32"/>
      <c r="K24" s="32"/>
      <c r="L24" s="32"/>
      <c r="M24" s="32"/>
      <c r="N24" s="119"/>
      <c r="S24" s="102"/>
      <c r="T24" s="102"/>
    </row>
    <row r="25" spans="1:20" s="91" customFormat="1" ht="15" customHeight="1" x14ac:dyDescent="0.2">
      <c r="A25" s="25"/>
      <c r="B25" s="42"/>
      <c r="C25" s="26" t="s">
        <v>16</v>
      </c>
      <c r="D25" s="26"/>
      <c r="E25" s="43"/>
      <c r="F25" s="35"/>
      <c r="G25" s="26" t="s">
        <v>17</v>
      </c>
      <c r="H25" s="26"/>
      <c r="I25" s="26"/>
      <c r="J25" s="26"/>
      <c r="K25" s="26"/>
      <c r="L25" s="26"/>
      <c r="M25" s="26"/>
      <c r="N25" s="116"/>
      <c r="S25" s="117"/>
      <c r="T25" s="117"/>
    </row>
    <row r="26" spans="1:20" s="18" customFormat="1" ht="4.5" customHeight="1" x14ac:dyDescent="0.2">
      <c r="A26" s="31"/>
      <c r="B26" s="29"/>
      <c r="C26" s="29"/>
      <c r="D26" s="29"/>
      <c r="E26" s="29"/>
      <c r="F26" s="30"/>
      <c r="G26" s="29"/>
      <c r="H26" s="29"/>
      <c r="I26" s="29"/>
      <c r="J26" s="29"/>
      <c r="K26" s="29"/>
      <c r="L26" s="29"/>
      <c r="M26" s="29"/>
      <c r="N26" s="118"/>
      <c r="S26" s="102"/>
      <c r="T26" s="102"/>
    </row>
    <row r="27" spans="1:20" s="18" customFormat="1" ht="3.75" customHeight="1" x14ac:dyDescent="0.2">
      <c r="A27" s="31"/>
      <c r="B27" s="32"/>
      <c r="C27" s="32"/>
      <c r="D27" s="32"/>
      <c r="E27" s="32"/>
      <c r="F27" s="33"/>
      <c r="G27" s="32"/>
      <c r="H27" s="32"/>
      <c r="I27" s="32"/>
      <c r="J27" s="32"/>
      <c r="K27" s="32"/>
      <c r="L27" s="32"/>
      <c r="M27" s="32"/>
      <c r="N27" s="119"/>
      <c r="S27" s="102"/>
      <c r="T27" s="102"/>
    </row>
    <row r="28" spans="1:20" s="18" customFormat="1" ht="12.75" x14ac:dyDescent="0.2">
      <c r="A28" s="31"/>
      <c r="B28" s="40" t="s">
        <v>18</v>
      </c>
      <c r="C28" s="32"/>
      <c r="D28" s="32"/>
      <c r="E28" s="32"/>
      <c r="F28" s="33"/>
      <c r="G28" s="32"/>
      <c r="H28" s="32"/>
      <c r="I28" s="32"/>
      <c r="J28" s="32"/>
      <c r="K28" s="32"/>
      <c r="L28" s="32"/>
      <c r="M28" s="32"/>
      <c r="N28" s="119"/>
      <c r="S28" s="102"/>
      <c r="T28" s="102"/>
    </row>
    <row r="29" spans="1:20" s="91" customFormat="1" ht="15" customHeight="1" x14ac:dyDescent="0.2">
      <c r="A29" s="25"/>
      <c r="B29" s="42"/>
      <c r="C29" s="26" t="s">
        <v>19</v>
      </c>
      <c r="D29" s="26"/>
      <c r="E29" s="44">
        <v>39</v>
      </c>
      <c r="F29" s="35"/>
      <c r="G29" s="26" t="s">
        <v>20</v>
      </c>
      <c r="H29" s="26"/>
      <c r="I29" s="26"/>
      <c r="J29" s="26"/>
      <c r="K29" s="26"/>
      <c r="L29" s="26"/>
      <c r="M29" s="26"/>
      <c r="N29" s="116"/>
      <c r="S29" s="117"/>
      <c r="T29" s="117"/>
    </row>
    <row r="30" spans="1:20" s="18" customFormat="1" ht="4.5" customHeight="1" x14ac:dyDescent="0.2">
      <c r="A30" s="28"/>
      <c r="B30" s="29"/>
      <c r="C30" s="29"/>
      <c r="D30" s="29"/>
      <c r="E30" s="29"/>
      <c r="F30" s="30"/>
      <c r="G30" s="29"/>
      <c r="H30" s="29"/>
      <c r="I30" s="29"/>
      <c r="J30" s="29"/>
      <c r="K30" s="29"/>
      <c r="L30" s="29"/>
      <c r="M30" s="29"/>
      <c r="N30" s="118"/>
      <c r="S30" s="102"/>
      <c r="T30" s="102"/>
    </row>
    <row r="31" spans="1:20" s="32" customFormat="1" ht="12.75" x14ac:dyDescent="0.2">
      <c r="A31" s="31"/>
      <c r="B31" s="34" t="s">
        <v>21</v>
      </c>
      <c r="F31" s="33"/>
      <c r="N31" s="119"/>
      <c r="S31" s="124"/>
      <c r="T31" s="124"/>
    </row>
    <row r="32" spans="1:20" s="105" customFormat="1" ht="15" customHeight="1" x14ac:dyDescent="0.2">
      <c r="A32" s="36"/>
      <c r="B32" s="22" t="s">
        <v>22</v>
      </c>
      <c r="C32" s="37"/>
      <c r="D32" s="37"/>
      <c r="E32" s="37"/>
      <c r="F32" s="38"/>
      <c r="G32" s="37"/>
      <c r="H32" s="37"/>
      <c r="I32" s="37"/>
      <c r="J32" s="37"/>
      <c r="K32" s="37"/>
      <c r="L32" s="37"/>
      <c r="M32" s="37"/>
      <c r="N32" s="121"/>
      <c r="S32" s="109"/>
      <c r="T32" s="109"/>
    </row>
    <row r="33" spans="1:21" s="105" customFormat="1" ht="3.75" customHeight="1" x14ac:dyDescent="0.2">
      <c r="A33" s="39"/>
      <c r="B33" s="15"/>
      <c r="C33" s="15"/>
      <c r="D33" s="15"/>
      <c r="E33" s="15"/>
      <c r="F33" s="41"/>
      <c r="G33" s="15"/>
      <c r="H33" s="15"/>
      <c r="I33" s="15"/>
      <c r="J33" s="15"/>
      <c r="K33" s="15"/>
      <c r="L33" s="15"/>
      <c r="M33" s="15"/>
      <c r="N33" s="104"/>
      <c r="S33" s="109"/>
      <c r="T33" s="109"/>
    </row>
    <row r="34" spans="1:21" s="18" customFormat="1" ht="12.75" x14ac:dyDescent="0.2">
      <c r="A34" s="31"/>
      <c r="B34" s="32"/>
      <c r="C34" s="32"/>
      <c r="D34" s="45" t="s">
        <v>23</v>
      </c>
      <c r="E34" s="46"/>
      <c r="F34" s="47"/>
      <c r="G34" s="46"/>
      <c r="H34" s="32"/>
      <c r="I34" s="46"/>
      <c r="J34" s="32"/>
      <c r="K34" s="46"/>
      <c r="L34" s="32"/>
      <c r="M34" s="125" t="s">
        <v>63</v>
      </c>
      <c r="N34" s="119"/>
      <c r="S34" s="102"/>
      <c r="T34" s="102"/>
    </row>
    <row r="35" spans="1:21" s="91" customFormat="1" ht="11.25" x14ac:dyDescent="0.2">
      <c r="A35" s="25"/>
      <c r="B35" s="26" t="s">
        <v>8</v>
      </c>
      <c r="C35" s="26"/>
      <c r="D35" s="26"/>
      <c r="E35" s="44"/>
      <c r="F35" s="35"/>
      <c r="G35" s="48"/>
      <c r="H35" s="26"/>
      <c r="I35" s="48"/>
      <c r="J35" s="26"/>
      <c r="K35" s="48"/>
      <c r="L35" s="26"/>
      <c r="M35" s="126"/>
      <c r="N35" s="116"/>
      <c r="S35" s="117"/>
      <c r="T35" s="117"/>
    </row>
    <row r="36" spans="1:21" s="91" customFormat="1" ht="11.25" x14ac:dyDescent="0.2">
      <c r="A36" s="25"/>
      <c r="B36" s="26" t="s">
        <v>24</v>
      </c>
      <c r="C36" s="26"/>
      <c r="D36" s="26"/>
      <c r="E36" s="44"/>
      <c r="F36" s="35"/>
      <c r="G36" s="48"/>
      <c r="H36" s="26"/>
      <c r="I36" s="48"/>
      <c r="J36" s="26"/>
      <c r="K36" s="48"/>
      <c r="L36" s="26"/>
      <c r="M36" s="127"/>
      <c r="N36" s="116"/>
      <c r="S36" s="117"/>
      <c r="T36" s="117"/>
    </row>
    <row r="37" spans="1:21" ht="3.75" customHeight="1" x14ac:dyDescent="0.25">
      <c r="A37" s="49"/>
      <c r="B37" s="50"/>
      <c r="C37" s="50"/>
      <c r="D37" s="50"/>
      <c r="E37" s="51"/>
      <c r="F37" s="52"/>
      <c r="G37" s="50"/>
      <c r="H37" s="50"/>
      <c r="I37" s="50"/>
      <c r="J37" s="148"/>
      <c r="K37" s="148"/>
      <c r="L37" s="148"/>
      <c r="M37" s="148"/>
      <c r="N37" s="149"/>
    </row>
    <row r="38" spans="1:21" ht="3.75" customHeight="1" x14ac:dyDescent="0.25">
      <c r="A38" s="25"/>
      <c r="B38" s="26"/>
      <c r="C38" s="26"/>
      <c r="D38" s="26"/>
      <c r="E38" s="26"/>
      <c r="F38" s="35"/>
      <c r="G38" s="26"/>
      <c r="H38" s="26"/>
      <c r="I38" s="26"/>
      <c r="J38" s="148"/>
      <c r="K38" s="148"/>
      <c r="L38" s="148"/>
      <c r="M38" s="148"/>
      <c r="N38" s="149"/>
    </row>
    <row r="39" spans="1:21" x14ac:dyDescent="0.25">
      <c r="A39" s="39"/>
      <c r="B39" s="40" t="s">
        <v>25</v>
      </c>
      <c r="C39" s="15"/>
      <c r="D39" s="15"/>
      <c r="E39" s="53"/>
      <c r="F39" s="41"/>
      <c r="G39" s="15"/>
      <c r="H39" s="15"/>
      <c r="I39" s="15"/>
      <c r="J39" s="148"/>
      <c r="K39" s="148"/>
      <c r="L39" s="148"/>
      <c r="M39" s="148"/>
      <c r="N39" s="149"/>
      <c r="R39" s="105"/>
      <c r="S39" s="128">
        <f>E29/40</f>
        <v>0.97499999999999998</v>
      </c>
      <c r="T39" s="128">
        <v>1</v>
      </c>
      <c r="U39" s="105"/>
    </row>
    <row r="40" spans="1:21" ht="3.75" customHeight="1" x14ac:dyDescent="0.25">
      <c r="A40" s="25"/>
      <c r="B40" s="26"/>
      <c r="C40" s="26"/>
      <c r="D40" s="26"/>
      <c r="E40" s="26"/>
      <c r="F40" s="35"/>
      <c r="G40" s="26"/>
      <c r="H40" s="26"/>
      <c r="I40" s="26"/>
      <c r="J40" s="148"/>
      <c r="K40" s="148"/>
      <c r="L40" s="148"/>
      <c r="M40" s="148"/>
      <c r="N40" s="149"/>
      <c r="R40" s="91"/>
      <c r="S40" s="128"/>
      <c r="T40" s="128"/>
      <c r="U40" s="91"/>
    </row>
    <row r="41" spans="1:21" x14ac:dyDescent="0.25">
      <c r="A41" s="25"/>
      <c r="B41" s="26" t="s">
        <v>26</v>
      </c>
      <c r="C41" s="26"/>
      <c r="D41" s="26"/>
      <c r="E41" s="54"/>
      <c r="F41" s="55" t="s">
        <v>27</v>
      </c>
      <c r="G41" s="54"/>
      <c r="H41" s="56" t="s">
        <v>27</v>
      </c>
      <c r="I41" s="54"/>
      <c r="J41" s="55" t="s">
        <v>27</v>
      </c>
      <c r="K41" s="54"/>
      <c r="L41" s="56" t="s">
        <v>27</v>
      </c>
      <c r="M41" s="131">
        <f>E29/39</f>
        <v>1</v>
      </c>
      <c r="N41" s="149"/>
      <c r="R41" s="91"/>
      <c r="S41" s="128"/>
      <c r="T41" s="128"/>
      <c r="U41" s="91"/>
    </row>
    <row r="42" spans="1:21" x14ac:dyDescent="0.25">
      <c r="A42" s="25"/>
      <c r="B42" s="57" t="s">
        <v>28</v>
      </c>
      <c r="C42" s="57"/>
      <c r="D42" s="58"/>
      <c r="E42" s="54"/>
      <c r="F42" s="55" t="s">
        <v>27</v>
      </c>
      <c r="G42" s="54"/>
      <c r="H42" s="55" t="s">
        <v>27</v>
      </c>
      <c r="I42" s="54"/>
      <c r="J42" s="55" t="s">
        <v>27</v>
      </c>
      <c r="K42" s="54"/>
      <c r="L42" s="55" t="s">
        <v>27</v>
      </c>
      <c r="M42" s="132"/>
      <c r="N42" s="149"/>
      <c r="R42" s="91"/>
      <c r="S42" s="129" t="s">
        <v>64</v>
      </c>
      <c r="T42" s="129"/>
      <c r="U42" s="91" t="s">
        <v>65</v>
      </c>
    </row>
    <row r="43" spans="1:21" x14ac:dyDescent="0.25">
      <c r="A43" s="25"/>
      <c r="B43" s="59" t="s">
        <v>29</v>
      </c>
      <c r="C43" s="59"/>
      <c r="D43" s="60"/>
      <c r="E43" s="54"/>
      <c r="F43" s="55" t="s">
        <v>27</v>
      </c>
      <c r="G43" s="54"/>
      <c r="H43" s="55" t="s">
        <v>27</v>
      </c>
      <c r="I43" s="54"/>
      <c r="J43" s="55" t="s">
        <v>27</v>
      </c>
      <c r="K43" s="54"/>
      <c r="L43" s="55" t="s">
        <v>27</v>
      </c>
      <c r="M43" s="132"/>
      <c r="N43" s="149"/>
      <c r="R43" s="91" t="s">
        <v>66</v>
      </c>
      <c r="S43" s="117">
        <f>(E41*E66+G41*G66+I41*I66+K41*K66)</f>
        <v>0</v>
      </c>
      <c r="T43" s="117">
        <f>S43/S39</f>
        <v>0</v>
      </c>
      <c r="U43" s="91"/>
    </row>
    <row r="44" spans="1:21" x14ac:dyDescent="0.25">
      <c r="A44" s="61"/>
      <c r="B44" s="62"/>
      <c r="C44" s="63"/>
      <c r="D44" s="62" t="s">
        <v>30</v>
      </c>
      <c r="E44" s="64">
        <f>SUM(E41:E43)</f>
        <v>0</v>
      </c>
      <c r="F44" s="65" t="s">
        <v>27</v>
      </c>
      <c r="G44" s="64">
        <f>SUM(G41:G43)</f>
        <v>0</v>
      </c>
      <c r="H44" s="66" t="s">
        <v>27</v>
      </c>
      <c r="I44" s="64">
        <f>SUM(I41:I43)</f>
        <v>0</v>
      </c>
      <c r="J44" s="65" t="s">
        <v>27</v>
      </c>
      <c r="K44" s="64">
        <f>SUM(K41:K43)</f>
        <v>0</v>
      </c>
      <c r="L44" s="84" t="s">
        <v>27</v>
      </c>
      <c r="M44" s="148"/>
      <c r="N44" s="149"/>
      <c r="R44" s="91" t="s">
        <v>67</v>
      </c>
      <c r="S44" s="117">
        <f>E70</f>
        <v>0</v>
      </c>
      <c r="T44" s="117">
        <f>S44/S39</f>
        <v>0</v>
      </c>
      <c r="U44" s="91"/>
    </row>
    <row r="45" spans="1:21" x14ac:dyDescent="0.25">
      <c r="A45" s="61"/>
      <c r="B45" s="62"/>
      <c r="C45" s="63"/>
      <c r="D45" s="62" t="s">
        <v>31</v>
      </c>
      <c r="E45" s="67"/>
      <c r="F45" s="65" t="s">
        <v>27</v>
      </c>
      <c r="G45" s="68"/>
      <c r="H45" s="65" t="s">
        <v>27</v>
      </c>
      <c r="I45" s="68"/>
      <c r="J45" s="65" t="s">
        <v>27</v>
      </c>
      <c r="K45" s="68"/>
      <c r="L45" s="84" t="s">
        <v>27</v>
      </c>
      <c r="M45" s="148"/>
      <c r="N45" s="149"/>
      <c r="R45" s="91"/>
      <c r="S45" s="117"/>
      <c r="T45" s="117"/>
      <c r="U45" s="91"/>
    </row>
    <row r="46" spans="1:21" ht="11.25" customHeight="1" x14ac:dyDescent="0.25">
      <c r="A46" s="25"/>
      <c r="B46" s="26"/>
      <c r="C46" s="26"/>
      <c r="D46" s="26"/>
      <c r="E46" s="69"/>
      <c r="F46" s="70"/>
      <c r="G46" s="71"/>
      <c r="H46" s="72"/>
      <c r="I46" s="71"/>
      <c r="J46" s="70"/>
      <c r="K46" s="71"/>
      <c r="L46" s="72"/>
      <c r="M46" s="148"/>
      <c r="N46" s="149"/>
      <c r="R46" s="91" t="s">
        <v>68</v>
      </c>
      <c r="S46" s="117">
        <f>S43+S44</f>
        <v>0</v>
      </c>
      <c r="T46" s="117">
        <f>T43+T44</f>
        <v>0</v>
      </c>
      <c r="U46" s="91"/>
    </row>
    <row r="47" spans="1:21" x14ac:dyDescent="0.25">
      <c r="A47" s="39"/>
      <c r="B47" s="40" t="s">
        <v>32</v>
      </c>
      <c r="C47" s="15"/>
      <c r="D47" s="15"/>
      <c r="E47" s="73"/>
      <c r="F47" s="74"/>
      <c r="G47" s="73"/>
      <c r="H47" s="75"/>
      <c r="I47" s="73"/>
      <c r="J47" s="74"/>
      <c r="K47" s="73"/>
      <c r="L47" s="75"/>
      <c r="M47" s="148"/>
      <c r="N47" s="149"/>
      <c r="R47" s="105" t="s">
        <v>69</v>
      </c>
      <c r="S47" s="109">
        <v>66150</v>
      </c>
      <c r="T47" s="109">
        <v>66150</v>
      </c>
      <c r="U47" s="117">
        <v>96600</v>
      </c>
    </row>
    <row r="48" spans="1:21" ht="3.75" customHeight="1" x14ac:dyDescent="0.25">
      <c r="A48" s="25"/>
      <c r="B48" s="26"/>
      <c r="C48" s="26"/>
      <c r="D48" s="26"/>
      <c r="E48" s="71"/>
      <c r="F48" s="70"/>
      <c r="G48" s="71"/>
      <c r="H48" s="72"/>
      <c r="I48" s="71"/>
      <c r="J48" s="70"/>
      <c r="K48" s="71"/>
      <c r="L48" s="72"/>
      <c r="M48" s="148"/>
      <c r="N48" s="149"/>
      <c r="R48" s="91"/>
      <c r="S48" s="117"/>
      <c r="T48" s="117"/>
      <c r="U48" s="91"/>
    </row>
    <row r="49" spans="1:21" s="91" customFormat="1" ht="15" customHeight="1" x14ac:dyDescent="0.2">
      <c r="A49" s="25"/>
      <c r="B49" s="26" t="s">
        <v>33</v>
      </c>
      <c r="C49" s="26"/>
      <c r="D49" s="26"/>
      <c r="E49" s="153">
        <f>IF(E29=0,0,IF(E41/E29*39&gt;S52,(S52/39*E29+E42+E43)*M49,E45*M49))</f>
        <v>0</v>
      </c>
      <c r="F49" s="154" t="s">
        <v>27</v>
      </c>
      <c r="G49" s="153">
        <f>IF(E29=0,0,IF(G41/E29*39&gt;S52,(S52/39*E29+G42+G43)*M49,G45*M49))</f>
        <v>0</v>
      </c>
      <c r="H49" s="155" t="s">
        <v>27</v>
      </c>
      <c r="I49" s="153">
        <f>IF(E29=0,0,IF(I41/E29*39&gt;S52,(S52/39*E29+I42+I43)*M49,I45*M49))</f>
        <v>0</v>
      </c>
      <c r="J49" s="156" t="s">
        <v>27</v>
      </c>
      <c r="K49" s="153">
        <f>IF(E29=0,0,IF(K41/E29*39&gt;S52,(S52/39*E29+K42+K43)*M49,K45*M49))</f>
        <v>0</v>
      </c>
      <c r="L49" s="86" t="s">
        <v>27</v>
      </c>
      <c r="M49" s="133">
        <v>1.2999999999999999E-2</v>
      </c>
      <c r="N49" s="116"/>
      <c r="R49" s="91" t="s">
        <v>70</v>
      </c>
      <c r="S49" s="117">
        <f>S46-S47</f>
        <v>-66150</v>
      </c>
      <c r="T49" s="117">
        <f>T46-T47</f>
        <v>-66150</v>
      </c>
    </row>
    <row r="50" spans="1:21" s="91" customFormat="1" ht="15" customHeight="1" x14ac:dyDescent="0.2">
      <c r="A50" s="25"/>
      <c r="B50" s="26" t="s">
        <v>34</v>
      </c>
      <c r="C50" s="26"/>
      <c r="D50" s="26"/>
      <c r="E50" s="153">
        <f>IF(E29=0,0,IF(E41/E29*39&gt;U52,(U52/39*E29+E42+E43)*M50,E45*M50))</f>
        <v>0</v>
      </c>
      <c r="F50" s="154" t="s">
        <v>27</v>
      </c>
      <c r="G50" s="153">
        <f>IF(E29=0,0,IF(G41/E29*39&gt;U52,(U52/39*E29+G42+G43)*M50,G45*M50))</f>
        <v>0</v>
      </c>
      <c r="H50" s="155" t="s">
        <v>27</v>
      </c>
      <c r="I50" s="153">
        <f>IF(E29=0,0,IF(I41/E29*39&gt;U52,(U52/39*E29+I42+I43)*M50,I45*M50))</f>
        <v>0</v>
      </c>
      <c r="J50" s="156" t="s">
        <v>27</v>
      </c>
      <c r="K50" s="153">
        <f>IF(E29=0,0,IF(K41/E29*39&gt;T52,(T52/39*E29+K42+K43)*M50,K45*M50))</f>
        <v>0</v>
      </c>
      <c r="L50" s="86" t="s">
        <v>27</v>
      </c>
      <c r="M50" s="133">
        <v>9.2999999999999999E-2</v>
      </c>
      <c r="N50" s="116"/>
      <c r="R50" s="91" t="s">
        <v>71</v>
      </c>
      <c r="S50" s="117">
        <f>S44-S49</f>
        <v>66150</v>
      </c>
      <c r="T50" s="117">
        <f>T44-T49</f>
        <v>66150</v>
      </c>
    </row>
    <row r="51" spans="1:21" s="91" customFormat="1" ht="15" customHeight="1" x14ac:dyDescent="0.2">
      <c r="A51" s="25"/>
      <c r="B51" s="26" t="s">
        <v>35</v>
      </c>
      <c r="C51" s="26"/>
      <c r="D51" s="26"/>
      <c r="E51" s="153">
        <f>IF(E29=0,0,IF(E41/E29*39&gt;U52,(U52/39*E29+E42+E43)*M51,E45*M51))</f>
        <v>0</v>
      </c>
      <c r="F51" s="154" t="s">
        <v>27</v>
      </c>
      <c r="G51" s="153">
        <f>IF(E29=0,0,IF(G41/E29*39&gt;U52,(U52/39*E29+G42+G43)*M51,G45*M51))</f>
        <v>0</v>
      </c>
      <c r="H51" s="155" t="s">
        <v>27</v>
      </c>
      <c r="I51" s="153">
        <f>IF(E29=0,0,IF(I41/E29*39&gt;U52,(U52/39*E29+I42+I43)*M51,I45*M51))</f>
        <v>0</v>
      </c>
      <c r="J51" s="156" t="s">
        <v>27</v>
      </c>
      <c r="K51" s="153">
        <f>IF(E29=0,0,IF(K41/E29*39&gt;T52,(T52/39*E29+K42+K43)*M51,K45*M51))</f>
        <v>0</v>
      </c>
      <c r="L51" s="86" t="s">
        <v>27</v>
      </c>
      <c r="M51" s="133">
        <v>1.2999999999999999E-2</v>
      </c>
      <c r="N51" s="116"/>
      <c r="R51" s="91" t="s">
        <v>72</v>
      </c>
      <c r="S51" s="130">
        <f>M71-M49-M52-M53</f>
        <v>0.106</v>
      </c>
      <c r="T51" s="130">
        <f>M71-M49-M52-M53</f>
        <v>0.106</v>
      </c>
    </row>
    <row r="52" spans="1:21" s="91" customFormat="1" ht="15" customHeight="1" x14ac:dyDescent="0.2">
      <c r="A52" s="25"/>
      <c r="B52" s="26" t="s">
        <v>36</v>
      </c>
      <c r="C52" s="26"/>
      <c r="D52" s="26"/>
      <c r="E52" s="153">
        <f>IF(E29=0,0,IF(E41/E29*39&gt;S52,(S52/39*E29+E42+E43)*M52,E45*M52))</f>
        <v>0</v>
      </c>
      <c r="F52" s="154" t="s">
        <v>27</v>
      </c>
      <c r="G52" s="153">
        <f>IF(E29=0,0,IF(G41/E29*39&gt;S52,(S52/39*E29+G42+G43)*M52,G45*M52))</f>
        <v>0</v>
      </c>
      <c r="H52" s="155" t="s">
        <v>27</v>
      </c>
      <c r="I52" s="153">
        <f>IF(E29=0,0,IF(I41/E29*39&gt;S52,(S52/39*E29+I42+I43)*M52,I45*M52))</f>
        <v>0</v>
      </c>
      <c r="J52" s="156" t="s">
        <v>27</v>
      </c>
      <c r="K52" s="153">
        <f>IF(E29=0,0,IF(K41/E29*39&gt;S52,(S52/39*E29+K42+K43)*M52,K45*M52))</f>
        <v>0</v>
      </c>
      <c r="L52" s="86" t="s">
        <v>27</v>
      </c>
      <c r="M52" s="133">
        <v>7.2999999999999995E-2</v>
      </c>
      <c r="N52" s="116"/>
      <c r="R52" s="91" t="s">
        <v>73</v>
      </c>
      <c r="S52" s="117">
        <v>5512.5</v>
      </c>
      <c r="T52" s="117">
        <v>5512.5</v>
      </c>
      <c r="U52" s="117">
        <v>8050</v>
      </c>
    </row>
    <row r="53" spans="1:21" s="91" customFormat="1" ht="15" customHeight="1" x14ac:dyDescent="0.2">
      <c r="A53" s="25"/>
      <c r="B53" s="76" t="s">
        <v>37</v>
      </c>
      <c r="C53" s="26"/>
      <c r="D53" s="26"/>
      <c r="E53" s="153">
        <f>IF(E29=0,0,IF(E41/E29*39&gt;S52,(S52/39*E29+E42+E43)*M53,E45*M53))</f>
        <v>0</v>
      </c>
      <c r="F53" s="154" t="s">
        <v>27</v>
      </c>
      <c r="G53" s="153">
        <f>IF(E29=0,0,IF(G41/E29*39&gt;S52,(S52/39*E29+G42+G43)*M53,G45*M53))</f>
        <v>0</v>
      </c>
      <c r="H53" s="155" t="s">
        <v>27</v>
      </c>
      <c r="I53" s="153">
        <f>IF(E29=0,0,IF(I41/E29*39&gt;S52,(S52/39*E29+I42+I43)*M53,I45*M53))</f>
        <v>0</v>
      </c>
      <c r="J53" s="156" t="s">
        <v>27</v>
      </c>
      <c r="K53" s="153">
        <f>IF(E29=0,0,IF(K41/E29*39&gt;S52,(S52/39*E29+K42+K43)*M53,K45*M53))</f>
        <v>0</v>
      </c>
      <c r="L53" s="86" t="s">
        <v>27</v>
      </c>
      <c r="M53" s="133"/>
      <c r="N53" s="116"/>
    </row>
    <row r="54" spans="1:21" s="91" customFormat="1" ht="15" customHeight="1" x14ac:dyDescent="0.2">
      <c r="A54" s="25"/>
      <c r="B54" s="63"/>
      <c r="C54" s="63"/>
      <c r="D54" s="62" t="s">
        <v>30</v>
      </c>
      <c r="E54" s="77">
        <f>SUM(E49:E53)</f>
        <v>0</v>
      </c>
      <c r="F54" s="55" t="s">
        <v>27</v>
      </c>
      <c r="G54" s="77">
        <f>SUM(G49:G53)</f>
        <v>0</v>
      </c>
      <c r="H54" s="56" t="s">
        <v>27</v>
      </c>
      <c r="I54" s="77">
        <f>SUM(I49:I53)</f>
        <v>0</v>
      </c>
      <c r="J54" s="86" t="s">
        <v>27</v>
      </c>
      <c r="K54" s="77">
        <f>SUM(K49:K53)</f>
        <v>0</v>
      </c>
      <c r="L54" s="86" t="s">
        <v>27</v>
      </c>
      <c r="M54" s="76"/>
      <c r="N54" s="116"/>
      <c r="S54" s="117"/>
      <c r="T54" s="117"/>
    </row>
    <row r="55" spans="1:21" s="91" customFormat="1" ht="15" customHeight="1" x14ac:dyDescent="0.2">
      <c r="A55" s="25"/>
      <c r="B55" s="40" t="s">
        <v>38</v>
      </c>
      <c r="C55" s="63"/>
      <c r="D55" s="62"/>
      <c r="E55" s="78"/>
      <c r="F55" s="79"/>
      <c r="G55" s="78"/>
      <c r="H55" s="80"/>
      <c r="I55" s="78"/>
      <c r="J55" s="134"/>
      <c r="K55" s="78"/>
      <c r="L55" s="134"/>
      <c r="M55" s="76"/>
      <c r="N55" s="116"/>
      <c r="S55" s="117"/>
      <c r="T55" s="117"/>
    </row>
    <row r="56" spans="1:21" s="91" customFormat="1" ht="15" customHeight="1" x14ac:dyDescent="0.2">
      <c r="A56" s="25"/>
      <c r="B56" s="26" t="s">
        <v>39</v>
      </c>
      <c r="C56" s="26"/>
      <c r="D56" s="26"/>
      <c r="E56" s="153">
        <f>(E44-E43)*M56</f>
        <v>0</v>
      </c>
      <c r="F56" s="154" t="s">
        <v>27</v>
      </c>
      <c r="G56" s="153">
        <f>(G44-G43)*M56</f>
        <v>0</v>
      </c>
      <c r="H56" s="155" t="s">
        <v>27</v>
      </c>
      <c r="I56" s="153">
        <f>(I44-I43)*M56</f>
        <v>0</v>
      </c>
      <c r="J56" s="156" t="s">
        <v>27</v>
      </c>
      <c r="K56" s="153">
        <f>(K44-K43)*M56</f>
        <v>0</v>
      </c>
      <c r="L56" s="86" t="s">
        <v>27</v>
      </c>
      <c r="M56" s="133"/>
      <c r="N56" s="116"/>
      <c r="S56" s="117"/>
      <c r="T56" s="117"/>
    </row>
    <row r="57" spans="1:21" s="91" customFormat="1" ht="15" customHeight="1" x14ac:dyDescent="0.2">
      <c r="A57" s="25"/>
      <c r="B57" s="59"/>
      <c r="C57" s="59"/>
      <c r="D57" s="60"/>
      <c r="E57" s="153">
        <f>$E$45*M57</f>
        <v>0</v>
      </c>
      <c r="F57" s="154" t="s">
        <v>27</v>
      </c>
      <c r="G57" s="153">
        <f>$G$45*M57</f>
        <v>0</v>
      </c>
      <c r="H57" s="155" t="s">
        <v>27</v>
      </c>
      <c r="I57" s="153">
        <f>$I$45*M57</f>
        <v>0</v>
      </c>
      <c r="J57" s="156" t="s">
        <v>27</v>
      </c>
      <c r="K57" s="153">
        <f>$K$45*M57</f>
        <v>0</v>
      </c>
      <c r="L57" s="86" t="s">
        <v>27</v>
      </c>
      <c r="M57" s="133"/>
      <c r="N57" s="116"/>
      <c r="S57" s="117"/>
      <c r="T57" s="117"/>
    </row>
    <row r="58" spans="1:21" s="91" customFormat="1" ht="15" customHeight="1" x14ac:dyDescent="0.2">
      <c r="A58" s="25"/>
      <c r="B58" s="63"/>
      <c r="C58" s="63"/>
      <c r="D58" s="62" t="s">
        <v>30</v>
      </c>
      <c r="E58" s="77">
        <f>SUM(E56:E57)</f>
        <v>0</v>
      </c>
      <c r="F58" s="55" t="s">
        <v>27</v>
      </c>
      <c r="G58" s="77">
        <f>SUM(G56:G57)</f>
        <v>0</v>
      </c>
      <c r="H58" s="56" t="s">
        <v>27</v>
      </c>
      <c r="I58" s="77">
        <f>SUM(I56:I57)</f>
        <v>0</v>
      </c>
      <c r="J58" s="86" t="s">
        <v>27</v>
      </c>
      <c r="K58" s="77">
        <f>SUM(K56:K57)</f>
        <v>0</v>
      </c>
      <c r="L58" s="86" t="s">
        <v>27</v>
      </c>
      <c r="M58" s="76"/>
      <c r="N58" s="116"/>
      <c r="S58" s="117"/>
      <c r="T58" s="117"/>
    </row>
    <row r="59" spans="1:21" s="91" customFormat="1" ht="15" customHeight="1" x14ac:dyDescent="0.2">
      <c r="A59" s="25"/>
      <c r="B59" s="40" t="s">
        <v>40</v>
      </c>
      <c r="C59" s="63"/>
      <c r="D59" s="62"/>
      <c r="E59" s="78"/>
      <c r="F59" s="79"/>
      <c r="G59" s="78"/>
      <c r="H59" s="80"/>
      <c r="I59" s="78"/>
      <c r="J59" s="134"/>
      <c r="K59" s="78"/>
      <c r="L59" s="134"/>
      <c r="M59" s="76"/>
      <c r="N59" s="116"/>
      <c r="S59" s="117"/>
      <c r="T59" s="117"/>
    </row>
    <row r="60" spans="1:21" s="91" customFormat="1" ht="15" customHeight="1" x14ac:dyDescent="0.2">
      <c r="A60" s="25"/>
      <c r="B60" s="81" t="s">
        <v>41</v>
      </c>
      <c r="C60" s="26"/>
      <c r="D60" s="26"/>
      <c r="E60" s="153">
        <f>$E$45*M60</f>
        <v>0</v>
      </c>
      <c r="F60" s="154" t="s">
        <v>27</v>
      </c>
      <c r="G60" s="153">
        <f>$G$45*M60</f>
        <v>0</v>
      </c>
      <c r="H60" s="155" t="s">
        <v>27</v>
      </c>
      <c r="I60" s="153">
        <f>$I$45*M60</f>
        <v>0</v>
      </c>
      <c r="J60" s="156" t="s">
        <v>27</v>
      </c>
      <c r="K60" s="153">
        <f>$K$45*M60</f>
        <v>0</v>
      </c>
      <c r="L60" s="86" t="s">
        <v>27</v>
      </c>
      <c r="M60" s="133"/>
      <c r="N60" s="116"/>
      <c r="S60" s="117"/>
      <c r="T60" s="117"/>
    </row>
    <row r="61" spans="1:21" s="91" customFormat="1" ht="15" customHeight="1" x14ac:dyDescent="0.2">
      <c r="A61" s="25"/>
      <c r="B61" s="26" t="s">
        <v>42</v>
      </c>
      <c r="C61" s="26"/>
      <c r="D61" s="26"/>
      <c r="E61" s="153">
        <f>$E$45*M61</f>
        <v>0</v>
      </c>
      <c r="F61" s="154" t="s">
        <v>27</v>
      </c>
      <c r="G61" s="153">
        <f>$G$45*M61</f>
        <v>0</v>
      </c>
      <c r="H61" s="155" t="s">
        <v>27</v>
      </c>
      <c r="I61" s="153">
        <f>$I$45*M61</f>
        <v>0</v>
      </c>
      <c r="J61" s="156" t="s">
        <v>27</v>
      </c>
      <c r="K61" s="153">
        <f>$K$45*M61</f>
        <v>0</v>
      </c>
      <c r="L61" s="86" t="s">
        <v>27</v>
      </c>
      <c r="M61" s="133"/>
      <c r="N61" s="116"/>
      <c r="S61" s="117"/>
      <c r="T61" s="117"/>
    </row>
    <row r="62" spans="1:21" s="91" customFormat="1" ht="15" customHeight="1" x14ac:dyDescent="0.2">
      <c r="A62" s="25"/>
      <c r="B62" s="26" t="s">
        <v>43</v>
      </c>
      <c r="C62" s="26"/>
      <c r="D62" s="26"/>
      <c r="E62" s="153">
        <f>$E$45*M62</f>
        <v>0</v>
      </c>
      <c r="F62" s="154" t="s">
        <v>27</v>
      </c>
      <c r="G62" s="153">
        <f>$G$45*M62</f>
        <v>0</v>
      </c>
      <c r="H62" s="155" t="s">
        <v>27</v>
      </c>
      <c r="I62" s="153">
        <f>$I$45*M62</f>
        <v>0</v>
      </c>
      <c r="J62" s="156" t="s">
        <v>27</v>
      </c>
      <c r="K62" s="153">
        <f>$K$45*M62</f>
        <v>0</v>
      </c>
      <c r="L62" s="86" t="s">
        <v>27</v>
      </c>
      <c r="M62" s="133">
        <v>5.9999999999999995E-4</v>
      </c>
      <c r="N62" s="116"/>
      <c r="S62" s="117"/>
      <c r="T62" s="117"/>
    </row>
    <row r="63" spans="1:21" s="91" customFormat="1" ht="15" customHeight="1" x14ac:dyDescent="0.2">
      <c r="A63" s="25"/>
      <c r="B63" s="63"/>
      <c r="C63" s="63"/>
      <c r="D63" s="62" t="s">
        <v>30</v>
      </c>
      <c r="E63" s="77">
        <f>SUM(E60:E62)</f>
        <v>0</v>
      </c>
      <c r="F63" s="55" t="s">
        <v>27</v>
      </c>
      <c r="G63" s="77">
        <f>SUM(G60:G62)</f>
        <v>0</v>
      </c>
      <c r="H63" s="55" t="s">
        <v>27</v>
      </c>
      <c r="I63" s="77">
        <f>SUM(I60:I62)</f>
        <v>0</v>
      </c>
      <c r="J63" s="55" t="s">
        <v>27</v>
      </c>
      <c r="K63" s="77">
        <f>SUM(K60:K62)</f>
        <v>0</v>
      </c>
      <c r="L63" s="55" t="s">
        <v>27</v>
      </c>
      <c r="M63" s="76"/>
      <c r="N63" s="116"/>
      <c r="S63" s="117"/>
      <c r="T63" s="117"/>
    </row>
    <row r="64" spans="1:21" s="137" customFormat="1" ht="15" customHeight="1" x14ac:dyDescent="0.2">
      <c r="A64" s="61"/>
      <c r="B64" s="63" t="s">
        <v>44</v>
      </c>
      <c r="C64" s="63"/>
      <c r="D64" s="63"/>
      <c r="E64" s="64">
        <f>E44+E54+E58+E63</f>
        <v>0</v>
      </c>
      <c r="F64" s="65" t="s">
        <v>27</v>
      </c>
      <c r="G64" s="64">
        <f>G44+G54+G58+G63</f>
        <v>0</v>
      </c>
      <c r="H64" s="66" t="s">
        <v>27</v>
      </c>
      <c r="I64" s="64">
        <f>I44+I54+I58+I63</f>
        <v>0</v>
      </c>
      <c r="J64" s="65" t="s">
        <v>27</v>
      </c>
      <c r="K64" s="64">
        <f>K44+K54+K58+K63</f>
        <v>0</v>
      </c>
      <c r="L64" s="135" t="s">
        <v>27</v>
      </c>
      <c r="M64" s="63"/>
      <c r="N64" s="136"/>
      <c r="R64" s="91"/>
      <c r="S64" s="117"/>
      <c r="T64" s="117"/>
      <c r="U64" s="91"/>
    </row>
    <row r="65" spans="1:21" s="91" customFormat="1" ht="15" customHeight="1" x14ac:dyDescent="0.2">
      <c r="A65" s="25"/>
      <c r="B65" s="40" t="s">
        <v>45</v>
      </c>
      <c r="C65" s="26"/>
      <c r="D65" s="26"/>
      <c r="E65" s="78"/>
      <c r="F65" s="70"/>
      <c r="G65" s="82"/>
      <c r="H65" s="72"/>
      <c r="I65" s="82"/>
      <c r="J65" s="138"/>
      <c r="K65" s="82"/>
      <c r="L65" s="138"/>
      <c r="M65" s="26"/>
      <c r="N65" s="116"/>
      <c r="R65" s="137"/>
      <c r="S65" s="139"/>
      <c r="T65" s="139"/>
      <c r="U65" s="137"/>
    </row>
    <row r="66" spans="1:21" s="91" customFormat="1" ht="15" customHeight="1" x14ac:dyDescent="0.2">
      <c r="A66" s="25"/>
      <c r="B66" s="26" t="s">
        <v>46</v>
      </c>
      <c r="C66" s="26"/>
      <c r="D66" s="26"/>
      <c r="E66" s="83">
        <v>12</v>
      </c>
      <c r="F66" s="70"/>
      <c r="G66" s="83"/>
      <c r="H66" s="72"/>
      <c r="I66" s="83"/>
      <c r="J66" s="140"/>
      <c r="K66" s="83"/>
      <c r="L66" s="140"/>
      <c r="M66" s="26"/>
      <c r="N66" s="116"/>
      <c r="S66" s="117"/>
      <c r="T66" s="117"/>
    </row>
    <row r="67" spans="1:21" s="91" customFormat="1" ht="15" customHeight="1" x14ac:dyDescent="0.2">
      <c r="A67" s="25"/>
      <c r="B67" s="26" t="s">
        <v>47</v>
      </c>
      <c r="C67" s="26"/>
      <c r="D67" s="26"/>
      <c r="E67" s="64">
        <f>E64*E66</f>
        <v>0</v>
      </c>
      <c r="F67" s="84" t="s">
        <v>27</v>
      </c>
      <c r="G67" s="64">
        <f>G64*G66</f>
        <v>0</v>
      </c>
      <c r="H67" s="84" t="s">
        <v>27</v>
      </c>
      <c r="I67" s="64">
        <f>I64*I66</f>
        <v>0</v>
      </c>
      <c r="J67" s="84" t="s">
        <v>27</v>
      </c>
      <c r="K67" s="64">
        <f>K64*K66</f>
        <v>0</v>
      </c>
      <c r="L67" s="84" t="s">
        <v>27</v>
      </c>
      <c r="M67" s="26"/>
      <c r="N67" s="116"/>
      <c r="S67" s="117"/>
      <c r="T67" s="117"/>
    </row>
    <row r="68" spans="1:21" s="91" customFormat="1" ht="5.25" customHeight="1" x14ac:dyDescent="0.2">
      <c r="A68" s="25"/>
      <c r="B68" s="26"/>
      <c r="C68" s="26"/>
      <c r="D68" s="26"/>
      <c r="E68" s="85"/>
      <c r="F68" s="35"/>
      <c r="G68" s="26"/>
      <c r="H68" s="26"/>
      <c r="I68" s="26"/>
      <c r="J68" s="26"/>
      <c r="K68" s="26"/>
      <c r="L68" s="26"/>
      <c r="M68" s="26"/>
      <c r="N68" s="116"/>
      <c r="S68" s="117"/>
      <c r="T68" s="117"/>
    </row>
    <row r="69" spans="1:21" s="137" customFormat="1" ht="12.75" customHeight="1" x14ac:dyDescent="0.2">
      <c r="A69" s="61"/>
      <c r="B69" s="63" t="s">
        <v>48</v>
      </c>
      <c r="C69" s="63"/>
      <c r="D69" s="63"/>
      <c r="E69" s="64">
        <f>E67+G67+I67+K67</f>
        <v>0</v>
      </c>
      <c r="F69" s="86" t="s">
        <v>27</v>
      </c>
      <c r="G69" s="63"/>
      <c r="H69" s="63"/>
      <c r="I69" s="63"/>
      <c r="J69" s="63"/>
      <c r="K69" s="63"/>
      <c r="L69" s="63"/>
      <c r="M69" s="84" t="s">
        <v>74</v>
      </c>
      <c r="N69" s="136"/>
      <c r="R69" s="91"/>
      <c r="S69" s="117"/>
      <c r="T69" s="117"/>
      <c r="U69" s="91"/>
    </row>
    <row r="70" spans="1:21" s="137" customFormat="1" ht="12.75" customHeight="1" x14ac:dyDescent="0.2">
      <c r="A70" s="61"/>
      <c r="B70" s="87" t="s">
        <v>49</v>
      </c>
      <c r="C70" s="87"/>
      <c r="D70" s="88"/>
      <c r="E70" s="54"/>
      <c r="F70" s="86" t="s">
        <v>27</v>
      </c>
      <c r="G70" s="63"/>
      <c r="H70" s="63"/>
      <c r="I70" s="63"/>
      <c r="J70" s="63"/>
      <c r="K70" s="63"/>
      <c r="L70" s="63"/>
      <c r="M70" s="133"/>
      <c r="N70" s="136"/>
      <c r="S70" s="139"/>
      <c r="T70" s="139"/>
    </row>
    <row r="71" spans="1:21" s="137" customFormat="1" ht="12.75" customHeight="1" x14ac:dyDescent="0.2">
      <c r="A71" s="61"/>
      <c r="B71" s="87" t="s">
        <v>50</v>
      </c>
      <c r="C71" s="87"/>
      <c r="D71" s="88"/>
      <c r="E71" s="77">
        <f>IF(T43&gt;T47,S44*S51,IF(T43+T44&gt;T47,T50*M71+T49*S51,S44*M71))</f>
        <v>0</v>
      </c>
      <c r="F71" s="86" t="s">
        <v>27</v>
      </c>
      <c r="G71" s="63"/>
      <c r="H71" s="63"/>
      <c r="I71" s="63"/>
      <c r="J71" s="63"/>
      <c r="K71" s="63"/>
      <c r="L71" s="63"/>
      <c r="M71" s="141">
        <f>SUM(M49:M53)</f>
        <v>0.192</v>
      </c>
      <c r="N71" s="136"/>
      <c r="S71" s="139"/>
      <c r="T71" s="139"/>
    </row>
    <row r="72" spans="1:21" s="91" customFormat="1" ht="12.75" customHeight="1" x14ac:dyDescent="0.2">
      <c r="A72" s="25"/>
      <c r="B72" s="87" t="s">
        <v>51</v>
      </c>
      <c r="C72" s="87"/>
      <c r="D72" s="88"/>
      <c r="E72" s="77">
        <f>$E$70*M72</f>
        <v>0</v>
      </c>
      <c r="F72" s="86" t="s">
        <v>27</v>
      </c>
      <c r="G72" s="89"/>
      <c r="H72" s="26"/>
      <c r="I72" s="26"/>
      <c r="J72" s="26"/>
      <c r="K72" s="26"/>
      <c r="L72" s="26"/>
      <c r="M72" s="141">
        <f>SUM(M56:M57)</f>
        <v>0</v>
      </c>
      <c r="N72" s="116"/>
      <c r="R72" s="137"/>
      <c r="S72" s="139"/>
      <c r="T72" s="139"/>
      <c r="U72" s="137"/>
    </row>
    <row r="73" spans="1:21" s="91" customFormat="1" ht="12.75" customHeight="1" x14ac:dyDescent="0.2">
      <c r="A73" s="25"/>
      <c r="B73" s="87" t="s">
        <v>52</v>
      </c>
      <c r="C73" s="87"/>
      <c r="D73" s="88"/>
      <c r="E73" s="77">
        <f>$E$70*M73</f>
        <v>0</v>
      </c>
      <c r="F73" s="86" t="s">
        <v>27</v>
      </c>
      <c r="G73" s="26"/>
      <c r="H73" s="26"/>
      <c r="I73" s="26"/>
      <c r="J73" s="26"/>
      <c r="K73" s="26"/>
      <c r="L73" s="26"/>
      <c r="M73" s="141">
        <f>M60+M62</f>
        <v>5.9999999999999995E-4</v>
      </c>
      <c r="N73" s="116"/>
      <c r="S73" s="117"/>
      <c r="T73" s="117"/>
    </row>
    <row r="74" spans="1:21" s="91" customFormat="1" ht="12.75" hidden="1" customHeight="1" x14ac:dyDescent="0.2">
      <c r="A74" s="25"/>
      <c r="B74" s="87"/>
      <c r="C74" s="87"/>
      <c r="D74" s="88"/>
      <c r="E74" s="90">
        <f>$E$70*M74</f>
        <v>0</v>
      </c>
      <c r="F74" s="86" t="s">
        <v>27</v>
      </c>
      <c r="G74" s="26"/>
      <c r="H74" s="26"/>
      <c r="I74" s="26"/>
      <c r="J74" s="26"/>
      <c r="K74" s="26"/>
      <c r="L74" s="26"/>
      <c r="M74" s="142"/>
      <c r="N74" s="116"/>
      <c r="S74" s="117"/>
      <c r="T74" s="117"/>
    </row>
    <row r="75" spans="1:21" s="91" customFormat="1" ht="12.75" hidden="1" customHeight="1" x14ac:dyDescent="0.2">
      <c r="A75" s="25"/>
      <c r="B75" s="87"/>
      <c r="C75" s="87"/>
      <c r="D75" s="88"/>
      <c r="E75" s="90">
        <f>$E$70*M75</f>
        <v>0</v>
      </c>
      <c r="F75" s="86" t="s">
        <v>27</v>
      </c>
      <c r="G75" s="26"/>
      <c r="H75" s="26"/>
      <c r="I75" s="26"/>
      <c r="J75" s="26"/>
      <c r="K75" s="26"/>
      <c r="L75" s="26"/>
      <c r="M75" s="142"/>
      <c r="N75" s="116"/>
      <c r="S75" s="117"/>
      <c r="T75" s="117"/>
    </row>
    <row r="76" spans="1:21" s="91" customFormat="1" ht="12.75" customHeight="1" x14ac:dyDescent="0.2">
      <c r="A76" s="25"/>
      <c r="B76" s="87" t="s">
        <v>53</v>
      </c>
      <c r="C76" s="87"/>
      <c r="D76" s="88"/>
      <c r="E76" s="77">
        <f>(E45*E66+G45*G66+I45*I66+K45*K66+E70)*H76*J76/1000</f>
        <v>0</v>
      </c>
      <c r="F76" s="86" t="s">
        <v>27</v>
      </c>
      <c r="G76" s="26" t="s">
        <v>54</v>
      </c>
      <c r="H76" s="92"/>
      <c r="I76" s="26" t="s">
        <v>55</v>
      </c>
      <c r="J76" s="92"/>
      <c r="K76" s="26"/>
      <c r="L76" s="26"/>
      <c r="M76" s="143"/>
      <c r="N76" s="116"/>
      <c r="S76" s="117"/>
      <c r="T76" s="117"/>
    </row>
    <row r="77" spans="1:21" s="91" customFormat="1" ht="12.75" customHeight="1" x14ac:dyDescent="0.2">
      <c r="A77" s="25"/>
      <c r="B77" s="57" t="s">
        <v>56</v>
      </c>
      <c r="C77" s="57"/>
      <c r="D77" s="58"/>
      <c r="E77" s="77">
        <f>(E45*E66+G45*G66+I45*I66+K45*K66+E70)*J77/1000</f>
        <v>0</v>
      </c>
      <c r="F77" s="86" t="s">
        <v>27</v>
      </c>
      <c r="G77" s="26"/>
      <c r="H77" s="26"/>
      <c r="I77" s="26" t="s">
        <v>55</v>
      </c>
      <c r="J77" s="92"/>
      <c r="K77" s="26"/>
      <c r="L77" s="26"/>
      <c r="M77" s="143"/>
      <c r="N77" s="116"/>
      <c r="S77" s="117"/>
      <c r="T77" s="117"/>
    </row>
    <row r="78" spans="1:21" s="91" customFormat="1" ht="12.75" customHeight="1" x14ac:dyDescent="0.2">
      <c r="A78" s="25"/>
      <c r="B78" s="59"/>
      <c r="C78" s="59"/>
      <c r="D78" s="60"/>
      <c r="E78" s="54"/>
      <c r="F78" s="86" t="s">
        <v>27</v>
      </c>
      <c r="G78" s="26"/>
      <c r="H78" s="26"/>
      <c r="I78" s="26"/>
      <c r="J78" s="144"/>
      <c r="K78" s="26"/>
      <c r="L78" s="26"/>
      <c r="M78" s="143"/>
      <c r="N78" s="116"/>
      <c r="S78" s="117"/>
      <c r="T78" s="117"/>
    </row>
    <row r="79" spans="1:21" s="26" customFormat="1" ht="5.25" customHeight="1" thickBot="1" x14ac:dyDescent="0.25">
      <c r="A79" s="25"/>
      <c r="E79" s="85"/>
      <c r="F79" s="35"/>
      <c r="N79" s="116"/>
      <c r="R79" s="91"/>
      <c r="S79" s="117"/>
      <c r="T79" s="117"/>
      <c r="U79" s="91"/>
    </row>
    <row r="80" spans="1:21" s="91" customFormat="1" ht="12.75" customHeight="1" thickBot="1" x14ac:dyDescent="0.25">
      <c r="A80" s="25"/>
      <c r="B80" s="34" t="s">
        <v>57</v>
      </c>
      <c r="C80" s="26"/>
      <c r="D80" s="26"/>
      <c r="E80" s="93">
        <f>SUM(E69:E78)</f>
        <v>0</v>
      </c>
      <c r="F80" s="94" t="s">
        <v>27</v>
      </c>
      <c r="G80" s="95" t="s">
        <v>58</v>
      </c>
      <c r="H80" s="95" t="s">
        <v>59</v>
      </c>
      <c r="I80" s="96">
        <f>E44*E66+G44*G66+I44*I66+K44*K66+E70+E78</f>
        <v>0</v>
      </c>
      <c r="J80" s="145" t="s">
        <v>75</v>
      </c>
      <c r="K80" s="96">
        <f>(E54+E58+E63)*E66+(G54+G58+G63)*G66+(I54+I58+I63)*I66+(K54+K58+K63)*K66+E71+E72+E73</f>
        <v>0</v>
      </c>
      <c r="L80" s="146" t="s">
        <v>76</v>
      </c>
      <c r="M80" s="96">
        <f>E76+E77</f>
        <v>0</v>
      </c>
      <c r="N80" s="116"/>
      <c r="R80" s="26"/>
      <c r="S80" s="85"/>
      <c r="T80" s="85"/>
      <c r="U80" s="26"/>
    </row>
    <row r="81" spans="1:20" s="91" customFormat="1" ht="4.5" customHeight="1" thickBot="1" x14ac:dyDescent="0.25">
      <c r="A81" s="97"/>
      <c r="B81" s="98"/>
      <c r="C81" s="98"/>
      <c r="D81" s="98"/>
      <c r="E81" s="98"/>
      <c r="F81" s="99"/>
      <c r="G81" s="98"/>
      <c r="H81" s="98"/>
      <c r="I81" s="98"/>
      <c r="J81" s="98"/>
      <c r="K81" s="98"/>
      <c r="L81" s="98"/>
      <c r="M81" s="98"/>
      <c r="N81" s="147"/>
      <c r="S81" s="117"/>
      <c r="T81" s="117"/>
    </row>
    <row r="82" spans="1:20" x14ac:dyDescent="0.25">
      <c r="A82" s="91"/>
      <c r="B82" s="91"/>
      <c r="C82" s="91"/>
      <c r="D82" s="91"/>
      <c r="E82" s="91"/>
      <c r="F82" s="100"/>
      <c r="G82" s="91"/>
      <c r="H82" s="91"/>
      <c r="I82" s="91"/>
    </row>
    <row r="83" spans="1:20" x14ac:dyDescent="0.25">
      <c r="A83" s="91"/>
      <c r="B83" s="91"/>
      <c r="C83" s="91"/>
      <c r="D83" s="91"/>
      <c r="E83" s="91"/>
      <c r="F83" s="100"/>
      <c r="G83" s="91"/>
      <c r="H83" s="91"/>
      <c r="I83" s="91"/>
    </row>
    <row r="84" spans="1:20" x14ac:dyDescent="0.25">
      <c r="A84" s="91"/>
      <c r="B84" s="91"/>
      <c r="C84" s="91"/>
      <c r="D84" s="91"/>
      <c r="E84" s="91"/>
      <c r="F84" s="100"/>
      <c r="G84" s="91"/>
      <c r="H84" s="91"/>
      <c r="I84" s="91"/>
    </row>
    <row r="85" spans="1:20" x14ac:dyDescent="0.25">
      <c r="A85" s="91"/>
      <c r="B85" s="91"/>
      <c r="C85" s="91"/>
      <c r="D85" s="91"/>
      <c r="E85" s="91"/>
      <c r="F85" s="100"/>
      <c r="G85" s="91"/>
      <c r="H85" s="91"/>
      <c r="I85" s="91"/>
    </row>
    <row r="86" spans="1:20" x14ac:dyDescent="0.25">
      <c r="A86" s="91"/>
      <c r="B86" s="91"/>
      <c r="C86" s="91"/>
      <c r="D86" s="91"/>
      <c r="E86" s="91"/>
      <c r="F86" s="100"/>
      <c r="G86" s="91"/>
      <c r="H86" s="91"/>
      <c r="I86" s="91"/>
    </row>
    <row r="87" spans="1:20" x14ac:dyDescent="0.25">
      <c r="A87" s="91"/>
      <c r="B87" s="91"/>
      <c r="C87" s="91"/>
      <c r="D87" s="91"/>
      <c r="E87" s="91"/>
      <c r="F87" s="100"/>
      <c r="G87" s="91"/>
      <c r="H87" s="91"/>
      <c r="I87" s="91"/>
    </row>
  </sheetData>
  <sheetProtection password="91DE" sheet="1" objects="1" scenarios="1"/>
  <mergeCells count="26">
    <mergeCell ref="B78:D78"/>
    <mergeCell ref="B72:D72"/>
    <mergeCell ref="B73:D73"/>
    <mergeCell ref="B74:D74"/>
    <mergeCell ref="B75:D75"/>
    <mergeCell ref="B76:D76"/>
    <mergeCell ref="B77:D77"/>
    <mergeCell ref="B42:D42"/>
    <mergeCell ref="S42:T42"/>
    <mergeCell ref="B43:D43"/>
    <mergeCell ref="B57:D57"/>
    <mergeCell ref="B70:D70"/>
    <mergeCell ref="B71:D71"/>
    <mergeCell ref="I16:J16"/>
    <mergeCell ref="E18:M18"/>
    <mergeCell ref="L23:M23"/>
    <mergeCell ref="M34:M36"/>
    <mergeCell ref="S39:S41"/>
    <mergeCell ref="T39:T41"/>
    <mergeCell ref="A3:B3"/>
    <mergeCell ref="C3:F3"/>
    <mergeCell ref="H3:M3"/>
    <mergeCell ref="D5:M5"/>
    <mergeCell ref="D7:M7"/>
    <mergeCell ref="E12:G12"/>
    <mergeCell ref="I12:J12"/>
  </mergeCells>
  <pageMargins left="0.7" right="0.7" top="0.78740157499999996" bottom="0.78740157499999996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A82D7-FFC4-4757-A1A5-ECA37A19BFD7}">
  <dimension ref="A1:X87"/>
  <sheetViews>
    <sheetView workbookViewId="0">
      <selection activeCell="C3" sqref="C3:F3"/>
    </sheetView>
  </sheetViews>
  <sheetFormatPr baseColWidth="10" defaultRowHeight="15" x14ac:dyDescent="0.25"/>
  <cols>
    <col min="1" max="1" width="2.28515625" style="18" customWidth="1"/>
    <col min="2" max="2" width="3.7109375" style="18" customWidth="1"/>
    <col min="3" max="3" width="9.140625" style="18" customWidth="1"/>
    <col min="4" max="4" width="18.7109375" style="18" customWidth="1"/>
    <col min="5" max="5" width="10.7109375" style="18" customWidth="1"/>
    <col min="6" max="6" width="4.28515625" style="19" customWidth="1"/>
    <col min="7" max="7" width="10.7109375" style="18" customWidth="1"/>
    <col min="8" max="8" width="5.140625" style="18" customWidth="1"/>
    <col min="9" max="9" width="10.140625" style="18" customWidth="1"/>
    <col min="10" max="10" width="5.140625" customWidth="1"/>
    <col min="12" max="12" width="5.140625" customWidth="1"/>
    <col min="14" max="14" width="1.42578125" customWidth="1"/>
    <col min="15" max="15" width="6" customWidth="1"/>
    <col min="17" max="21" width="0" hidden="1" customWidth="1"/>
  </cols>
  <sheetData>
    <row r="1" spans="1:24" s="18" customFormat="1" ht="12.75" x14ac:dyDescent="0.2">
      <c r="A1" s="1"/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101"/>
      <c r="S1" s="102"/>
      <c r="T1" s="102"/>
    </row>
    <row r="2" spans="1:24" s="18" customFormat="1" ht="12.75" x14ac:dyDescent="0.2">
      <c r="A2" s="4"/>
      <c r="B2" s="5" t="s">
        <v>1</v>
      </c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103"/>
      <c r="S2" s="102"/>
      <c r="T2" s="102"/>
    </row>
    <row r="3" spans="1:24" s="105" customFormat="1" ht="18" customHeight="1" x14ac:dyDescent="0.2">
      <c r="A3" s="7" t="s">
        <v>2</v>
      </c>
      <c r="B3" s="8"/>
      <c r="C3" s="9"/>
      <c r="D3" s="10"/>
      <c r="E3" s="10"/>
      <c r="F3" s="11"/>
      <c r="G3" s="12" t="s">
        <v>3</v>
      </c>
      <c r="H3" s="9"/>
      <c r="I3" s="10"/>
      <c r="J3" s="10"/>
      <c r="K3" s="10"/>
      <c r="L3" s="10"/>
      <c r="M3" s="11"/>
      <c r="N3" s="104"/>
      <c r="P3" s="106" t="s">
        <v>60</v>
      </c>
      <c r="Q3" s="106"/>
      <c r="R3" s="106"/>
      <c r="S3" s="107"/>
      <c r="T3" s="107"/>
      <c r="U3" s="106"/>
      <c r="V3" s="106"/>
      <c r="W3" s="106"/>
      <c r="X3" s="106"/>
    </row>
    <row r="4" spans="1:24" s="105" customFormat="1" ht="5.25" customHeight="1" x14ac:dyDescent="0.2">
      <c r="A4" s="13"/>
      <c r="B4" s="14"/>
      <c r="C4" s="15"/>
      <c r="D4" s="15"/>
      <c r="E4" s="12"/>
      <c r="F4" s="14"/>
      <c r="G4" s="14"/>
      <c r="H4" s="12"/>
      <c r="I4" s="12"/>
      <c r="J4" s="108"/>
      <c r="K4" s="12"/>
      <c r="L4" s="108"/>
      <c r="M4" s="108"/>
      <c r="N4" s="104"/>
      <c r="S4" s="109"/>
      <c r="T4" s="109"/>
    </row>
    <row r="5" spans="1:24" s="105" customFormat="1" ht="18" customHeight="1" x14ac:dyDescent="0.2">
      <c r="A5" s="13" t="s">
        <v>4</v>
      </c>
      <c r="B5" s="14"/>
      <c r="C5" s="15"/>
      <c r="D5" s="9"/>
      <c r="E5" s="10"/>
      <c r="F5" s="10"/>
      <c r="G5" s="10"/>
      <c r="H5" s="10"/>
      <c r="I5" s="10"/>
      <c r="J5" s="10"/>
      <c r="K5" s="10"/>
      <c r="L5" s="10"/>
      <c r="M5" s="11"/>
      <c r="N5" s="104"/>
      <c r="S5" s="109"/>
      <c r="T5" s="109"/>
    </row>
    <row r="6" spans="1:24" s="105" customFormat="1" ht="5.25" customHeight="1" x14ac:dyDescent="0.2">
      <c r="A6" s="13"/>
      <c r="B6" s="14"/>
      <c r="C6" s="15"/>
      <c r="D6" s="15"/>
      <c r="E6" s="12"/>
      <c r="F6" s="14"/>
      <c r="G6" s="14"/>
      <c r="H6" s="12"/>
      <c r="I6" s="12"/>
      <c r="J6" s="108"/>
      <c r="K6" s="12"/>
      <c r="L6" s="108"/>
      <c r="M6" s="108"/>
      <c r="N6" s="104"/>
      <c r="S6" s="109"/>
      <c r="T6" s="109"/>
    </row>
    <row r="7" spans="1:24" s="105" customFormat="1" ht="18" customHeight="1" x14ac:dyDescent="0.2">
      <c r="A7" s="13" t="s">
        <v>5</v>
      </c>
      <c r="B7" s="14"/>
      <c r="C7" s="15"/>
      <c r="D7" s="9"/>
      <c r="E7" s="10"/>
      <c r="F7" s="10"/>
      <c r="G7" s="10"/>
      <c r="H7" s="10"/>
      <c r="I7" s="10"/>
      <c r="J7" s="10"/>
      <c r="K7" s="10"/>
      <c r="L7" s="10"/>
      <c r="M7" s="11"/>
      <c r="N7" s="104"/>
      <c r="P7" s="110" t="s">
        <v>61</v>
      </c>
      <c r="S7" s="109"/>
      <c r="T7" s="109"/>
      <c r="V7" s="110"/>
      <c r="W7" s="110"/>
      <c r="X7" s="110"/>
    </row>
    <row r="8" spans="1:24" s="105" customFormat="1" ht="5.25" customHeight="1" thickBot="1" x14ac:dyDescent="0.2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11"/>
      <c r="S8" s="109"/>
      <c r="T8" s="109"/>
    </row>
    <row r="9" spans="1:24" s="18" customFormat="1" ht="13.5" thickBot="1" x14ac:dyDescent="0.25">
      <c r="F9" s="19"/>
      <c r="S9" s="102"/>
      <c r="T9" s="102"/>
    </row>
    <row r="10" spans="1:24" s="32" customFormat="1" ht="12.75" x14ac:dyDescent="0.2">
      <c r="A10" s="1"/>
      <c r="B10" s="20" t="s">
        <v>6</v>
      </c>
      <c r="C10" s="2"/>
      <c r="D10" s="3"/>
      <c r="E10" s="3"/>
      <c r="F10" s="21"/>
      <c r="G10" s="3"/>
      <c r="H10" s="3"/>
      <c r="I10" s="3"/>
      <c r="J10" s="3"/>
      <c r="K10" s="3"/>
      <c r="L10" s="3"/>
      <c r="M10" s="3"/>
      <c r="N10" s="101"/>
      <c r="P10" s="150" t="s">
        <v>61</v>
      </c>
      <c r="Q10" s="151"/>
      <c r="R10" s="151"/>
      <c r="S10" s="152"/>
      <c r="T10" s="152"/>
      <c r="U10" s="151"/>
      <c r="V10" s="151"/>
      <c r="W10" s="151"/>
      <c r="X10" s="151"/>
    </row>
    <row r="11" spans="1:24" s="18" customFormat="1" ht="12.75" x14ac:dyDescent="0.2">
      <c r="A11" s="4"/>
      <c r="B11" s="22" t="s">
        <v>7</v>
      </c>
      <c r="C11" s="5"/>
      <c r="D11" s="6"/>
      <c r="E11" s="6"/>
      <c r="F11" s="23"/>
      <c r="G11" s="6"/>
      <c r="H11" s="6"/>
      <c r="I11" s="24"/>
      <c r="J11" s="112"/>
      <c r="K11" s="24"/>
      <c r="L11" s="112"/>
      <c r="M11" s="112"/>
      <c r="N11" s="103"/>
      <c r="S11" s="102"/>
      <c r="T11" s="102"/>
    </row>
    <row r="12" spans="1:24" s="91" customFormat="1" ht="13.5" customHeight="1" x14ac:dyDescent="0.2">
      <c r="A12" s="25"/>
      <c r="B12" s="26"/>
      <c r="C12" s="26"/>
      <c r="D12" s="26"/>
      <c r="E12" s="27" t="s">
        <v>8</v>
      </c>
      <c r="F12" s="27"/>
      <c r="G12" s="27"/>
      <c r="H12" s="26"/>
      <c r="I12" s="113"/>
      <c r="J12" s="113"/>
      <c r="K12" s="114"/>
      <c r="L12" s="115"/>
      <c r="M12" s="115"/>
      <c r="N12" s="116"/>
      <c r="S12" s="117"/>
      <c r="T12" s="117"/>
    </row>
    <row r="13" spans="1:24" s="18" customFormat="1" ht="3.75" customHeight="1" x14ac:dyDescent="0.2">
      <c r="A13" s="28"/>
      <c r="B13" s="29"/>
      <c r="C13" s="29"/>
      <c r="D13" s="29"/>
      <c r="E13" s="29"/>
      <c r="F13" s="30"/>
      <c r="G13" s="29"/>
      <c r="H13" s="29"/>
      <c r="I13" s="29"/>
      <c r="J13" s="29"/>
      <c r="K13" s="29"/>
      <c r="L13" s="29"/>
      <c r="M13" s="29"/>
      <c r="N13" s="118"/>
      <c r="S13" s="102"/>
      <c r="T13" s="102"/>
    </row>
    <row r="14" spans="1:24" s="18" customFormat="1" ht="3.75" customHeight="1" x14ac:dyDescent="0.2">
      <c r="A14" s="31"/>
      <c r="B14" s="32"/>
      <c r="C14" s="32"/>
      <c r="D14" s="32"/>
      <c r="E14" s="32"/>
      <c r="F14" s="33"/>
      <c r="G14" s="32"/>
      <c r="H14" s="32"/>
      <c r="I14" s="32"/>
      <c r="J14" s="32"/>
      <c r="K14" s="32"/>
      <c r="L14" s="32"/>
      <c r="M14" s="32"/>
      <c r="N14" s="119"/>
      <c r="S14" s="102"/>
      <c r="T14" s="102"/>
    </row>
    <row r="15" spans="1:24" s="18" customFormat="1" ht="12.75" x14ac:dyDescent="0.2">
      <c r="A15" s="31"/>
      <c r="B15" s="34" t="s">
        <v>9</v>
      </c>
      <c r="C15" s="32"/>
      <c r="D15" s="32"/>
      <c r="E15" s="32"/>
      <c r="F15" s="33"/>
      <c r="G15" s="32"/>
      <c r="H15" s="32"/>
      <c r="I15" s="32"/>
      <c r="J15" s="32"/>
      <c r="K15" s="32"/>
      <c r="L15" s="32"/>
      <c r="M15" s="32"/>
      <c r="N15" s="119"/>
      <c r="S15" s="102"/>
      <c r="T15" s="102"/>
    </row>
    <row r="16" spans="1:24" s="18" customFormat="1" ht="15" customHeight="1" x14ac:dyDescent="0.2">
      <c r="A16" s="31"/>
      <c r="B16" s="26" t="s">
        <v>10</v>
      </c>
      <c r="C16" s="32"/>
      <c r="D16" s="32"/>
      <c r="E16" s="32"/>
      <c r="F16" s="33"/>
      <c r="G16" s="32"/>
      <c r="H16" s="26"/>
      <c r="I16" s="113"/>
      <c r="J16" s="113"/>
      <c r="K16" s="114"/>
      <c r="L16" s="115"/>
      <c r="M16" s="115"/>
      <c r="N16" s="119"/>
      <c r="S16" s="102"/>
      <c r="T16" s="102"/>
    </row>
    <row r="17" spans="1:20" s="91" customFormat="1" ht="6" customHeight="1" x14ac:dyDescent="0.2">
      <c r="A17" s="25"/>
      <c r="B17" s="26"/>
      <c r="C17" s="26"/>
      <c r="D17" s="26"/>
      <c r="E17" s="26"/>
      <c r="F17" s="35"/>
      <c r="G17" s="26"/>
      <c r="H17" s="26"/>
      <c r="I17" s="26"/>
      <c r="J17" s="26"/>
      <c r="K17" s="26"/>
      <c r="L17" s="26"/>
      <c r="M17" s="26"/>
      <c r="N17" s="116"/>
      <c r="S17" s="117"/>
      <c r="T17" s="117"/>
    </row>
    <row r="18" spans="1:20" s="18" customFormat="1" ht="15" customHeight="1" x14ac:dyDescent="0.2">
      <c r="A18" s="31"/>
      <c r="B18" s="26" t="s">
        <v>11</v>
      </c>
      <c r="C18" s="32"/>
      <c r="D18" s="32"/>
      <c r="E18" s="120"/>
      <c r="F18" s="120"/>
      <c r="G18" s="120"/>
      <c r="H18" s="120"/>
      <c r="I18" s="120"/>
      <c r="J18" s="120"/>
      <c r="K18" s="120"/>
      <c r="L18" s="120"/>
      <c r="M18" s="120"/>
      <c r="N18" s="119"/>
      <c r="S18" s="102"/>
      <c r="T18" s="102"/>
    </row>
    <row r="19" spans="1:20" s="18" customFormat="1" ht="3.75" customHeight="1" x14ac:dyDescent="0.2">
      <c r="A19" s="28"/>
      <c r="B19" s="29"/>
      <c r="C19" s="29"/>
      <c r="D19" s="29"/>
      <c r="E19" s="29"/>
      <c r="F19" s="30"/>
      <c r="G19" s="29"/>
      <c r="H19" s="29"/>
      <c r="I19" s="29"/>
      <c r="J19" s="29"/>
      <c r="K19" s="29"/>
      <c r="L19" s="29"/>
      <c r="M19" s="29"/>
      <c r="N19" s="118"/>
      <c r="S19" s="102"/>
      <c r="T19" s="102"/>
    </row>
    <row r="20" spans="1:20" s="18" customFormat="1" ht="12.75" x14ac:dyDescent="0.2">
      <c r="A20" s="31"/>
      <c r="B20" s="34" t="s">
        <v>12</v>
      </c>
      <c r="C20" s="32"/>
      <c r="D20" s="32"/>
      <c r="E20" s="32"/>
      <c r="F20" s="33"/>
      <c r="G20" s="32"/>
      <c r="H20" s="32"/>
      <c r="I20" s="32"/>
      <c r="J20" s="32"/>
      <c r="K20" s="32"/>
      <c r="L20" s="32"/>
      <c r="M20" s="32"/>
      <c r="N20" s="119"/>
      <c r="S20" s="102"/>
      <c r="T20" s="102"/>
    </row>
    <row r="21" spans="1:20" s="105" customFormat="1" ht="15" customHeight="1" x14ac:dyDescent="0.2">
      <c r="A21" s="36"/>
      <c r="B21" s="22" t="s">
        <v>13</v>
      </c>
      <c r="C21" s="37"/>
      <c r="D21" s="37"/>
      <c r="E21" s="37"/>
      <c r="F21" s="38"/>
      <c r="G21" s="37"/>
      <c r="H21" s="37"/>
      <c r="I21" s="37"/>
      <c r="J21" s="37"/>
      <c r="K21" s="37"/>
      <c r="L21" s="37"/>
      <c r="M21" s="37"/>
      <c r="N21" s="121"/>
      <c r="S21" s="109"/>
      <c r="T21" s="109"/>
    </row>
    <row r="22" spans="1:20" s="105" customFormat="1" ht="4.5" customHeight="1" x14ac:dyDescent="0.2">
      <c r="A22" s="39"/>
      <c r="B22" s="40"/>
      <c r="C22" s="15"/>
      <c r="D22" s="15"/>
      <c r="E22" s="15"/>
      <c r="F22" s="41"/>
      <c r="G22" s="15"/>
      <c r="H22" s="15"/>
      <c r="I22" s="15"/>
      <c r="J22" s="15"/>
      <c r="K22" s="15"/>
      <c r="L22" s="15"/>
      <c r="M22" s="15"/>
      <c r="N22" s="104"/>
      <c r="S22" s="109"/>
      <c r="T22" s="109"/>
    </row>
    <row r="23" spans="1:20" s="91" customFormat="1" ht="15" customHeight="1" x14ac:dyDescent="0.2">
      <c r="A23" s="25"/>
      <c r="B23" s="42"/>
      <c r="C23" s="26" t="s">
        <v>14</v>
      </c>
      <c r="D23" s="26"/>
      <c r="E23" s="43"/>
      <c r="F23" s="35"/>
      <c r="G23" s="26" t="s">
        <v>15</v>
      </c>
      <c r="H23" s="26"/>
      <c r="I23" s="26"/>
      <c r="J23" s="26"/>
      <c r="K23" s="62" t="s">
        <v>62</v>
      </c>
      <c r="L23" s="122"/>
      <c r="M23" s="123"/>
      <c r="N23" s="116"/>
      <c r="S23" s="117"/>
      <c r="T23" s="117"/>
    </row>
    <row r="24" spans="1:20" s="18" customFormat="1" ht="4.5" customHeight="1" x14ac:dyDescent="0.2">
      <c r="A24" s="31"/>
      <c r="B24" s="32"/>
      <c r="C24" s="32"/>
      <c r="D24" s="32"/>
      <c r="E24" s="32"/>
      <c r="F24" s="33"/>
      <c r="G24" s="32"/>
      <c r="H24" s="32"/>
      <c r="I24" s="32"/>
      <c r="J24" s="32"/>
      <c r="K24" s="32"/>
      <c r="L24" s="32"/>
      <c r="M24" s="32"/>
      <c r="N24" s="119"/>
      <c r="S24" s="102"/>
      <c r="T24" s="102"/>
    </row>
    <row r="25" spans="1:20" s="91" customFormat="1" ht="15" customHeight="1" x14ac:dyDescent="0.2">
      <c r="A25" s="25"/>
      <c r="B25" s="42"/>
      <c r="C25" s="26" t="s">
        <v>16</v>
      </c>
      <c r="D25" s="26"/>
      <c r="E25" s="43"/>
      <c r="F25" s="35"/>
      <c r="G25" s="26" t="s">
        <v>17</v>
      </c>
      <c r="H25" s="26"/>
      <c r="I25" s="26"/>
      <c r="J25" s="26"/>
      <c r="K25" s="26"/>
      <c r="L25" s="26"/>
      <c r="M25" s="26"/>
      <c r="N25" s="116"/>
      <c r="S25" s="117"/>
      <c r="T25" s="117"/>
    </row>
    <row r="26" spans="1:20" s="18" customFormat="1" ht="4.5" customHeight="1" x14ac:dyDescent="0.2">
      <c r="A26" s="31"/>
      <c r="B26" s="29"/>
      <c r="C26" s="29"/>
      <c r="D26" s="29"/>
      <c r="E26" s="29"/>
      <c r="F26" s="30"/>
      <c r="G26" s="29"/>
      <c r="H26" s="29"/>
      <c r="I26" s="29"/>
      <c r="J26" s="29"/>
      <c r="K26" s="29"/>
      <c r="L26" s="29"/>
      <c r="M26" s="29"/>
      <c r="N26" s="118"/>
      <c r="S26" s="102"/>
      <c r="T26" s="102"/>
    </row>
    <row r="27" spans="1:20" s="18" customFormat="1" ht="3.75" customHeight="1" x14ac:dyDescent="0.2">
      <c r="A27" s="31"/>
      <c r="B27" s="32"/>
      <c r="C27" s="32"/>
      <c r="D27" s="32"/>
      <c r="E27" s="32"/>
      <c r="F27" s="33"/>
      <c r="G27" s="32"/>
      <c r="H27" s="32"/>
      <c r="I27" s="32"/>
      <c r="J27" s="32"/>
      <c r="K27" s="32"/>
      <c r="L27" s="32"/>
      <c r="M27" s="32"/>
      <c r="N27" s="119"/>
      <c r="S27" s="102"/>
      <c r="T27" s="102"/>
    </row>
    <row r="28" spans="1:20" s="18" customFormat="1" ht="12.75" x14ac:dyDescent="0.2">
      <c r="A28" s="31"/>
      <c r="B28" s="40" t="s">
        <v>18</v>
      </c>
      <c r="C28" s="32"/>
      <c r="D28" s="32"/>
      <c r="E28" s="32"/>
      <c r="F28" s="33"/>
      <c r="G28" s="32"/>
      <c r="H28" s="32"/>
      <c r="I28" s="32"/>
      <c r="J28" s="32"/>
      <c r="K28" s="32"/>
      <c r="L28" s="32"/>
      <c r="M28" s="32"/>
      <c r="N28" s="119"/>
      <c r="S28" s="102"/>
      <c r="T28" s="102"/>
    </row>
    <row r="29" spans="1:20" s="91" customFormat="1" ht="15" customHeight="1" x14ac:dyDescent="0.2">
      <c r="A29" s="25"/>
      <c r="B29" s="42"/>
      <c r="C29" s="26" t="s">
        <v>19</v>
      </c>
      <c r="D29" s="26"/>
      <c r="E29" s="44">
        <v>39</v>
      </c>
      <c r="F29" s="35"/>
      <c r="G29" s="26" t="s">
        <v>20</v>
      </c>
      <c r="H29" s="26"/>
      <c r="I29" s="26"/>
      <c r="J29" s="26"/>
      <c r="K29" s="26"/>
      <c r="L29" s="26"/>
      <c r="M29" s="26"/>
      <c r="N29" s="116"/>
      <c r="S29" s="117"/>
      <c r="T29" s="117"/>
    </row>
    <row r="30" spans="1:20" s="18" customFormat="1" ht="4.5" customHeight="1" x14ac:dyDescent="0.2">
      <c r="A30" s="28"/>
      <c r="B30" s="29"/>
      <c r="C30" s="29"/>
      <c r="D30" s="29"/>
      <c r="E30" s="29"/>
      <c r="F30" s="30"/>
      <c r="G30" s="29"/>
      <c r="H30" s="29"/>
      <c r="I30" s="29"/>
      <c r="J30" s="29"/>
      <c r="K30" s="29"/>
      <c r="L30" s="29"/>
      <c r="M30" s="29"/>
      <c r="N30" s="118"/>
      <c r="S30" s="102"/>
      <c r="T30" s="102"/>
    </row>
    <row r="31" spans="1:20" s="32" customFormat="1" ht="12.75" x14ac:dyDescent="0.2">
      <c r="A31" s="31"/>
      <c r="B31" s="34" t="s">
        <v>21</v>
      </c>
      <c r="F31" s="33"/>
      <c r="N31" s="119"/>
      <c r="S31" s="124"/>
      <c r="T31" s="124"/>
    </row>
    <row r="32" spans="1:20" s="105" customFormat="1" ht="15" customHeight="1" x14ac:dyDescent="0.2">
      <c r="A32" s="36"/>
      <c r="B32" s="22" t="s">
        <v>22</v>
      </c>
      <c r="C32" s="37"/>
      <c r="D32" s="37"/>
      <c r="E32" s="37"/>
      <c r="F32" s="38"/>
      <c r="G32" s="37"/>
      <c r="H32" s="37"/>
      <c r="I32" s="37"/>
      <c r="J32" s="37"/>
      <c r="K32" s="37"/>
      <c r="L32" s="37"/>
      <c r="M32" s="37"/>
      <c r="N32" s="121"/>
      <c r="S32" s="109"/>
      <c r="T32" s="109"/>
    </row>
    <row r="33" spans="1:21" s="105" customFormat="1" ht="3.75" customHeight="1" x14ac:dyDescent="0.2">
      <c r="A33" s="39"/>
      <c r="B33" s="15"/>
      <c r="C33" s="15"/>
      <c r="D33" s="15"/>
      <c r="E33" s="15"/>
      <c r="F33" s="41"/>
      <c r="G33" s="15"/>
      <c r="H33" s="15"/>
      <c r="I33" s="15"/>
      <c r="J33" s="15"/>
      <c r="K33" s="15"/>
      <c r="L33" s="15"/>
      <c r="M33" s="15"/>
      <c r="N33" s="104"/>
      <c r="S33" s="109"/>
      <c r="T33" s="109"/>
    </row>
    <row r="34" spans="1:21" s="18" customFormat="1" ht="12.75" x14ac:dyDescent="0.2">
      <c r="A34" s="31"/>
      <c r="B34" s="32"/>
      <c r="C34" s="32"/>
      <c r="D34" s="45" t="s">
        <v>23</v>
      </c>
      <c r="E34" s="46"/>
      <c r="F34" s="47"/>
      <c r="G34" s="46"/>
      <c r="H34" s="32"/>
      <c r="I34" s="46"/>
      <c r="J34" s="32"/>
      <c r="K34" s="46"/>
      <c r="L34" s="32"/>
      <c r="M34" s="125" t="s">
        <v>63</v>
      </c>
      <c r="N34" s="119"/>
      <c r="S34" s="102"/>
      <c r="T34" s="102"/>
    </row>
    <row r="35" spans="1:21" s="91" customFormat="1" ht="11.25" x14ac:dyDescent="0.2">
      <c r="A35" s="25"/>
      <c r="B35" s="26" t="s">
        <v>8</v>
      </c>
      <c r="C35" s="26"/>
      <c r="D35" s="26"/>
      <c r="E35" s="44"/>
      <c r="F35" s="35"/>
      <c r="G35" s="48"/>
      <c r="H35" s="26"/>
      <c r="I35" s="48"/>
      <c r="J35" s="26"/>
      <c r="K35" s="48"/>
      <c r="L35" s="26"/>
      <c r="M35" s="126"/>
      <c r="N35" s="116"/>
      <c r="S35" s="117"/>
      <c r="T35" s="117"/>
    </row>
    <row r="36" spans="1:21" s="91" customFormat="1" ht="11.25" x14ac:dyDescent="0.2">
      <c r="A36" s="25"/>
      <c r="B36" s="26" t="s">
        <v>24</v>
      </c>
      <c r="C36" s="26"/>
      <c r="D36" s="26"/>
      <c r="E36" s="44"/>
      <c r="F36" s="35"/>
      <c r="G36" s="48"/>
      <c r="H36" s="26"/>
      <c r="I36" s="48"/>
      <c r="J36" s="26"/>
      <c r="K36" s="48"/>
      <c r="L36" s="26"/>
      <c r="M36" s="127"/>
      <c r="N36" s="116"/>
      <c r="S36" s="117"/>
      <c r="T36" s="117"/>
    </row>
    <row r="37" spans="1:21" ht="3.75" customHeight="1" x14ac:dyDescent="0.25">
      <c r="A37" s="49"/>
      <c r="B37" s="50"/>
      <c r="C37" s="50"/>
      <c r="D37" s="50"/>
      <c r="E37" s="51"/>
      <c r="F37" s="52"/>
      <c r="G37" s="50"/>
      <c r="H37" s="50"/>
      <c r="I37" s="50"/>
      <c r="J37" s="148"/>
      <c r="K37" s="148"/>
      <c r="L37" s="148"/>
      <c r="M37" s="148"/>
      <c r="N37" s="149"/>
    </row>
    <row r="38" spans="1:21" ht="3.75" customHeight="1" x14ac:dyDescent="0.25">
      <c r="A38" s="25"/>
      <c r="B38" s="26"/>
      <c r="C38" s="26"/>
      <c r="D38" s="26"/>
      <c r="E38" s="26"/>
      <c r="F38" s="35"/>
      <c r="G38" s="26"/>
      <c r="H38" s="26"/>
      <c r="I38" s="26"/>
      <c r="J38" s="148"/>
      <c r="K38" s="148"/>
      <c r="L38" s="148"/>
      <c r="M38" s="148"/>
      <c r="N38" s="149"/>
    </row>
    <row r="39" spans="1:21" x14ac:dyDescent="0.25">
      <c r="A39" s="39"/>
      <c r="B39" s="40" t="s">
        <v>25</v>
      </c>
      <c r="C39" s="15"/>
      <c r="D39" s="15"/>
      <c r="E39" s="53"/>
      <c r="F39" s="41"/>
      <c r="G39" s="15"/>
      <c r="H39" s="15"/>
      <c r="I39" s="15"/>
      <c r="J39" s="148"/>
      <c r="K39" s="148"/>
      <c r="L39" s="148"/>
      <c r="M39" s="148"/>
      <c r="N39" s="149"/>
      <c r="R39" s="105"/>
      <c r="S39" s="128">
        <f>E29/40</f>
        <v>0.97499999999999998</v>
      </c>
      <c r="T39" s="128">
        <v>1</v>
      </c>
      <c r="U39" s="105"/>
    </row>
    <row r="40" spans="1:21" ht="3.75" customHeight="1" x14ac:dyDescent="0.25">
      <c r="A40" s="25"/>
      <c r="B40" s="26"/>
      <c r="C40" s="26"/>
      <c r="D40" s="26"/>
      <c r="E40" s="26"/>
      <c r="F40" s="35"/>
      <c r="G40" s="26"/>
      <c r="H40" s="26"/>
      <c r="I40" s="26"/>
      <c r="J40" s="148"/>
      <c r="K40" s="148"/>
      <c r="L40" s="148"/>
      <c r="M40" s="148"/>
      <c r="N40" s="149"/>
      <c r="R40" s="91"/>
      <c r="S40" s="128"/>
      <c r="T40" s="128"/>
      <c r="U40" s="91"/>
    </row>
    <row r="41" spans="1:21" x14ac:dyDescent="0.25">
      <c r="A41" s="25"/>
      <c r="B41" s="26" t="s">
        <v>26</v>
      </c>
      <c r="C41" s="26"/>
      <c r="D41" s="26"/>
      <c r="E41" s="54"/>
      <c r="F41" s="55" t="s">
        <v>27</v>
      </c>
      <c r="G41" s="54"/>
      <c r="H41" s="56" t="s">
        <v>27</v>
      </c>
      <c r="I41" s="54"/>
      <c r="J41" s="55" t="s">
        <v>27</v>
      </c>
      <c r="K41" s="54"/>
      <c r="L41" s="56" t="s">
        <v>27</v>
      </c>
      <c r="M41" s="131">
        <f>E29/39</f>
        <v>1</v>
      </c>
      <c r="N41" s="149"/>
      <c r="R41" s="91"/>
      <c r="S41" s="128"/>
      <c r="T41" s="128"/>
      <c r="U41" s="91"/>
    </row>
    <row r="42" spans="1:21" x14ac:dyDescent="0.25">
      <c r="A42" s="25"/>
      <c r="B42" s="57" t="s">
        <v>28</v>
      </c>
      <c r="C42" s="57"/>
      <c r="D42" s="58"/>
      <c r="E42" s="54"/>
      <c r="F42" s="55" t="s">
        <v>27</v>
      </c>
      <c r="G42" s="54"/>
      <c r="H42" s="55" t="s">
        <v>27</v>
      </c>
      <c r="I42" s="54"/>
      <c r="J42" s="55" t="s">
        <v>27</v>
      </c>
      <c r="K42" s="54"/>
      <c r="L42" s="55" t="s">
        <v>27</v>
      </c>
      <c r="M42" s="132"/>
      <c r="N42" s="149"/>
      <c r="R42" s="91"/>
      <c r="S42" s="129" t="s">
        <v>64</v>
      </c>
      <c r="T42" s="129"/>
      <c r="U42" s="91" t="s">
        <v>65</v>
      </c>
    </row>
    <row r="43" spans="1:21" x14ac:dyDescent="0.25">
      <c r="A43" s="25"/>
      <c r="B43" s="59" t="s">
        <v>29</v>
      </c>
      <c r="C43" s="59"/>
      <c r="D43" s="60"/>
      <c r="E43" s="54"/>
      <c r="F43" s="55" t="s">
        <v>27</v>
      </c>
      <c r="G43" s="54"/>
      <c r="H43" s="55" t="s">
        <v>27</v>
      </c>
      <c r="I43" s="54"/>
      <c r="J43" s="55" t="s">
        <v>27</v>
      </c>
      <c r="K43" s="54"/>
      <c r="L43" s="55" t="s">
        <v>27</v>
      </c>
      <c r="M43" s="132"/>
      <c r="N43" s="149"/>
      <c r="R43" s="91" t="s">
        <v>66</v>
      </c>
      <c r="S43" s="117">
        <f>(E41*E66+G41*G66+I41*I66+K41*K66)</f>
        <v>0</v>
      </c>
      <c r="T43" s="117">
        <f>S43/S39</f>
        <v>0</v>
      </c>
      <c r="U43" s="91"/>
    </row>
    <row r="44" spans="1:21" x14ac:dyDescent="0.25">
      <c r="A44" s="61"/>
      <c r="B44" s="62"/>
      <c r="C44" s="63"/>
      <c r="D44" s="62" t="s">
        <v>30</v>
      </c>
      <c r="E44" s="64">
        <f>SUM(E41:E43)</f>
        <v>0</v>
      </c>
      <c r="F44" s="65" t="s">
        <v>27</v>
      </c>
      <c r="G44" s="64">
        <f>SUM(G41:G43)</f>
        <v>0</v>
      </c>
      <c r="H44" s="66" t="s">
        <v>27</v>
      </c>
      <c r="I44" s="64">
        <f>SUM(I41:I43)</f>
        <v>0</v>
      </c>
      <c r="J44" s="65" t="s">
        <v>27</v>
      </c>
      <c r="K44" s="64">
        <f>SUM(K41:K43)</f>
        <v>0</v>
      </c>
      <c r="L44" s="84" t="s">
        <v>27</v>
      </c>
      <c r="M44" s="148"/>
      <c r="N44" s="149"/>
      <c r="R44" s="91" t="s">
        <v>67</v>
      </c>
      <c r="S44" s="117">
        <f>E70</f>
        <v>0</v>
      </c>
      <c r="T44" s="117">
        <f>S44/S39</f>
        <v>0</v>
      </c>
      <c r="U44" s="91"/>
    </row>
    <row r="45" spans="1:21" x14ac:dyDescent="0.25">
      <c r="A45" s="61"/>
      <c r="B45" s="62"/>
      <c r="C45" s="63"/>
      <c r="D45" s="62" t="s">
        <v>31</v>
      </c>
      <c r="E45" s="67"/>
      <c r="F45" s="65" t="s">
        <v>27</v>
      </c>
      <c r="G45" s="68"/>
      <c r="H45" s="65" t="s">
        <v>27</v>
      </c>
      <c r="I45" s="68"/>
      <c r="J45" s="65" t="s">
        <v>27</v>
      </c>
      <c r="K45" s="68"/>
      <c r="L45" s="84" t="s">
        <v>27</v>
      </c>
      <c r="M45" s="148"/>
      <c r="N45" s="149"/>
      <c r="R45" s="91"/>
      <c r="S45" s="117"/>
      <c r="T45" s="117"/>
      <c r="U45" s="91"/>
    </row>
    <row r="46" spans="1:21" ht="11.25" customHeight="1" x14ac:dyDescent="0.25">
      <c r="A46" s="25"/>
      <c r="B46" s="26"/>
      <c r="C46" s="26"/>
      <c r="D46" s="26"/>
      <c r="E46" s="69"/>
      <c r="F46" s="70"/>
      <c r="G46" s="71"/>
      <c r="H46" s="72"/>
      <c r="I46" s="71"/>
      <c r="J46" s="70"/>
      <c r="K46" s="71"/>
      <c r="L46" s="72"/>
      <c r="M46" s="148"/>
      <c r="N46" s="149"/>
      <c r="R46" s="91" t="s">
        <v>68</v>
      </c>
      <c r="S46" s="117">
        <f>S43+S44</f>
        <v>0</v>
      </c>
      <c r="T46" s="117">
        <f>T43+T44</f>
        <v>0</v>
      </c>
      <c r="U46" s="91"/>
    </row>
    <row r="47" spans="1:21" x14ac:dyDescent="0.25">
      <c r="A47" s="39"/>
      <c r="B47" s="40" t="s">
        <v>32</v>
      </c>
      <c r="C47" s="15"/>
      <c r="D47" s="15"/>
      <c r="E47" s="73"/>
      <c r="F47" s="74"/>
      <c r="G47" s="73"/>
      <c r="H47" s="75"/>
      <c r="I47" s="73"/>
      <c r="J47" s="74"/>
      <c r="K47" s="73"/>
      <c r="L47" s="75"/>
      <c r="M47" s="148"/>
      <c r="N47" s="149"/>
      <c r="R47" s="105" t="s">
        <v>69</v>
      </c>
      <c r="S47" s="109">
        <v>66150</v>
      </c>
      <c r="T47" s="109">
        <v>66150</v>
      </c>
      <c r="U47" s="117">
        <v>96600</v>
      </c>
    </row>
    <row r="48" spans="1:21" ht="3.75" customHeight="1" x14ac:dyDescent="0.25">
      <c r="A48" s="25"/>
      <c r="B48" s="26"/>
      <c r="C48" s="26"/>
      <c r="D48" s="26"/>
      <c r="E48" s="71"/>
      <c r="F48" s="70"/>
      <c r="G48" s="71"/>
      <c r="H48" s="72"/>
      <c r="I48" s="71"/>
      <c r="J48" s="70"/>
      <c r="K48" s="71"/>
      <c r="L48" s="72"/>
      <c r="M48" s="148"/>
      <c r="N48" s="149"/>
      <c r="R48" s="91"/>
      <c r="S48" s="117"/>
      <c r="T48" s="117"/>
      <c r="U48" s="91"/>
    </row>
    <row r="49" spans="1:21" s="91" customFormat="1" ht="15" customHeight="1" x14ac:dyDescent="0.2">
      <c r="A49" s="25"/>
      <c r="B49" s="26" t="s">
        <v>33</v>
      </c>
      <c r="C49" s="26"/>
      <c r="D49" s="26"/>
      <c r="E49" s="153">
        <f>IF(E29=0,0,IF(E41/E29*39&gt;S52,(S52/39*E29+E42+E43)*M49,E45*M49))</f>
        <v>0</v>
      </c>
      <c r="F49" s="154" t="s">
        <v>27</v>
      </c>
      <c r="G49" s="153">
        <f>IF(E29=0,0,IF(G41/E29*39&gt;S52,(S52/39*E29+G42+G43)*M49,G45*M49))</f>
        <v>0</v>
      </c>
      <c r="H49" s="155" t="s">
        <v>27</v>
      </c>
      <c r="I49" s="153">
        <f>IF(E29=0,0,IF(I41/E29*39&gt;S52,(S52/39*E29+I42+I43)*M49,I45*M49))</f>
        <v>0</v>
      </c>
      <c r="J49" s="156" t="s">
        <v>27</v>
      </c>
      <c r="K49" s="153">
        <f>IF(E29=0,0,IF(K41/E29*39&gt;S52,(S52/39*E29+K42+K43)*M49,K45*M49))</f>
        <v>0</v>
      </c>
      <c r="L49" s="86" t="s">
        <v>27</v>
      </c>
      <c r="M49" s="133">
        <v>1.2999999999999999E-2</v>
      </c>
      <c r="N49" s="116"/>
      <c r="R49" s="91" t="s">
        <v>70</v>
      </c>
      <c r="S49" s="117">
        <f>S46-S47</f>
        <v>-66150</v>
      </c>
      <c r="T49" s="117">
        <f>T46-T47</f>
        <v>-66150</v>
      </c>
    </row>
    <row r="50" spans="1:21" s="91" customFormat="1" ht="15" customHeight="1" x14ac:dyDescent="0.2">
      <c r="A50" s="25"/>
      <c r="B50" s="26" t="s">
        <v>34</v>
      </c>
      <c r="C50" s="26"/>
      <c r="D50" s="26"/>
      <c r="E50" s="153">
        <f>IF(E29=0,0,IF(E41/E29*39&gt;U52,(U52/39*E29+E42+E43)*M50,E45*M50))</f>
        <v>0</v>
      </c>
      <c r="F50" s="154" t="s">
        <v>27</v>
      </c>
      <c r="G50" s="153">
        <f>IF(E29=0,0,IF(G41/E29*39&gt;U52,(U52/39*E29+G42+G43)*M50,G45*M50))</f>
        <v>0</v>
      </c>
      <c r="H50" s="155" t="s">
        <v>27</v>
      </c>
      <c r="I50" s="153">
        <f>IF(E29=0,0,IF(I41/E29*39&gt;U52,(U52/39*E29+I42+I43)*M50,I45*M50))</f>
        <v>0</v>
      </c>
      <c r="J50" s="156" t="s">
        <v>27</v>
      </c>
      <c r="K50" s="153">
        <f>IF(E29=0,0,IF(K41/E29*39&gt;T52,(T52/39*E29+K42+K43)*M50,K45*M50))</f>
        <v>0</v>
      </c>
      <c r="L50" s="86" t="s">
        <v>27</v>
      </c>
      <c r="M50" s="133">
        <v>9.2999999999999999E-2</v>
      </c>
      <c r="N50" s="116"/>
      <c r="R50" s="91" t="s">
        <v>71</v>
      </c>
      <c r="S50" s="117">
        <f>S44-S49</f>
        <v>66150</v>
      </c>
      <c r="T50" s="117">
        <f>T44-T49</f>
        <v>66150</v>
      </c>
    </row>
    <row r="51" spans="1:21" s="91" customFormat="1" ht="15" customHeight="1" x14ac:dyDescent="0.2">
      <c r="A51" s="25"/>
      <c r="B51" s="26" t="s">
        <v>35</v>
      </c>
      <c r="C51" s="26"/>
      <c r="D51" s="26"/>
      <c r="E51" s="153">
        <f>IF(E29=0,0,IF(E41/E29*39&gt;U52,(U52/39*E29+E42+E43)*M51,E45*M51))</f>
        <v>0</v>
      </c>
      <c r="F51" s="154" t="s">
        <v>27</v>
      </c>
      <c r="G51" s="153">
        <f>IF(E29=0,0,IF(G41/E29*39&gt;U52,(U52/39*E29+G42+G43)*M51,G45*M51))</f>
        <v>0</v>
      </c>
      <c r="H51" s="155" t="s">
        <v>27</v>
      </c>
      <c r="I51" s="153">
        <f>IF(E29=0,0,IF(I41/E29*39&gt;U52,(U52/39*E29+I42+I43)*M51,I45*M51))</f>
        <v>0</v>
      </c>
      <c r="J51" s="156" t="s">
        <v>27</v>
      </c>
      <c r="K51" s="153">
        <f>IF(E29=0,0,IF(K41/E29*39&gt;T52,(T52/39*E29+K42+K43)*M51,K45*M51))</f>
        <v>0</v>
      </c>
      <c r="L51" s="86" t="s">
        <v>27</v>
      </c>
      <c r="M51" s="133">
        <v>1.2999999999999999E-2</v>
      </c>
      <c r="N51" s="116"/>
      <c r="R51" s="91" t="s">
        <v>72</v>
      </c>
      <c r="S51" s="130">
        <f>M71-M49-M52-M53</f>
        <v>0.106</v>
      </c>
      <c r="T51" s="130">
        <f>M71-M49-M52-M53</f>
        <v>0.106</v>
      </c>
    </row>
    <row r="52" spans="1:21" s="91" customFormat="1" ht="15" customHeight="1" x14ac:dyDescent="0.2">
      <c r="A52" s="25"/>
      <c r="B52" s="26" t="s">
        <v>36</v>
      </c>
      <c r="C52" s="26"/>
      <c r="D52" s="26"/>
      <c r="E52" s="153">
        <f>IF(E29=0,0,IF(E41/E29*39&gt;S52,(S52/39*E29+E42+E43)*M52,E45*M52))</f>
        <v>0</v>
      </c>
      <c r="F52" s="154" t="s">
        <v>27</v>
      </c>
      <c r="G52" s="153">
        <f>IF(E29=0,0,IF(G41/E29*39&gt;S52,(S52/39*E29+G42+G43)*M52,G45*M52))</f>
        <v>0</v>
      </c>
      <c r="H52" s="155" t="s">
        <v>27</v>
      </c>
      <c r="I52" s="153">
        <f>IF(E29=0,0,IF(I41/E29*39&gt;S52,(S52/39*E29+I42+I43)*M52,I45*M52))</f>
        <v>0</v>
      </c>
      <c r="J52" s="156" t="s">
        <v>27</v>
      </c>
      <c r="K52" s="153">
        <f>IF(E29=0,0,IF(K41/E29*39&gt;S52,(S52/39*E29+K42+K43)*M52,K45*M52))</f>
        <v>0</v>
      </c>
      <c r="L52" s="86" t="s">
        <v>27</v>
      </c>
      <c r="M52" s="133">
        <v>7.2999999999999995E-2</v>
      </c>
      <c r="N52" s="116"/>
      <c r="R52" s="91" t="s">
        <v>73</v>
      </c>
      <c r="S52" s="117">
        <v>5512.5</v>
      </c>
      <c r="T52" s="117">
        <v>5512.5</v>
      </c>
      <c r="U52" s="117">
        <v>8050</v>
      </c>
    </row>
    <row r="53" spans="1:21" s="91" customFormat="1" ht="15" customHeight="1" x14ac:dyDescent="0.2">
      <c r="A53" s="25"/>
      <c r="B53" s="76" t="s">
        <v>37</v>
      </c>
      <c r="C53" s="26"/>
      <c r="D53" s="26"/>
      <c r="E53" s="153">
        <f>IF(E29=0,0,IF(E41/E29*39&gt;S52,(S52/39*E29+E42+E43)*M53,E45*M53))</f>
        <v>0</v>
      </c>
      <c r="F53" s="154" t="s">
        <v>27</v>
      </c>
      <c r="G53" s="153">
        <f>IF(E29=0,0,IF(G41/E29*39&gt;S52,(S52/39*E29+G42+G43)*M53,G45*M53))</f>
        <v>0</v>
      </c>
      <c r="H53" s="155" t="s">
        <v>27</v>
      </c>
      <c r="I53" s="153">
        <f>IF(E29=0,0,IF(I41/E29*39&gt;S52,(S52/39*E29+I42+I43)*M53,I45*M53))</f>
        <v>0</v>
      </c>
      <c r="J53" s="156" t="s">
        <v>27</v>
      </c>
      <c r="K53" s="153">
        <f>IF(E29=0,0,IF(K41/E29*39&gt;S52,(S52/39*E29+K42+K43)*M53,K45*M53))</f>
        <v>0</v>
      </c>
      <c r="L53" s="86" t="s">
        <v>27</v>
      </c>
      <c r="M53" s="133"/>
      <c r="N53" s="116"/>
    </row>
    <row r="54" spans="1:21" s="91" customFormat="1" ht="15" customHeight="1" x14ac:dyDescent="0.2">
      <c r="A54" s="25"/>
      <c r="B54" s="63"/>
      <c r="C54" s="63"/>
      <c r="D54" s="62" t="s">
        <v>30</v>
      </c>
      <c r="E54" s="77">
        <f>SUM(E49:E53)</f>
        <v>0</v>
      </c>
      <c r="F54" s="55" t="s">
        <v>27</v>
      </c>
      <c r="G54" s="77">
        <f>SUM(G49:G53)</f>
        <v>0</v>
      </c>
      <c r="H54" s="56" t="s">
        <v>27</v>
      </c>
      <c r="I54" s="77">
        <f>SUM(I49:I53)</f>
        <v>0</v>
      </c>
      <c r="J54" s="86" t="s">
        <v>27</v>
      </c>
      <c r="K54" s="77">
        <f>SUM(K49:K53)</f>
        <v>0</v>
      </c>
      <c r="L54" s="86" t="s">
        <v>27</v>
      </c>
      <c r="M54" s="76"/>
      <c r="N54" s="116"/>
      <c r="S54" s="117"/>
      <c r="T54" s="117"/>
    </row>
    <row r="55" spans="1:21" s="91" customFormat="1" ht="15" customHeight="1" x14ac:dyDescent="0.2">
      <c r="A55" s="25"/>
      <c r="B55" s="40" t="s">
        <v>38</v>
      </c>
      <c r="C55" s="63"/>
      <c r="D55" s="62"/>
      <c r="E55" s="78"/>
      <c r="F55" s="79"/>
      <c r="G55" s="78"/>
      <c r="H55" s="80"/>
      <c r="I55" s="78"/>
      <c r="J55" s="134"/>
      <c r="K55" s="78"/>
      <c r="L55" s="134"/>
      <c r="M55" s="76"/>
      <c r="N55" s="116"/>
      <c r="S55" s="117"/>
      <c r="T55" s="117"/>
    </row>
    <row r="56" spans="1:21" s="91" customFormat="1" ht="15" customHeight="1" x14ac:dyDescent="0.2">
      <c r="A56" s="25"/>
      <c r="B56" s="26" t="s">
        <v>39</v>
      </c>
      <c r="C56" s="26"/>
      <c r="D56" s="26"/>
      <c r="E56" s="153">
        <f>(E44-E43)*M56</f>
        <v>0</v>
      </c>
      <c r="F56" s="154" t="s">
        <v>27</v>
      </c>
      <c r="G56" s="153">
        <f>(G44-G43)*M56</f>
        <v>0</v>
      </c>
      <c r="H56" s="155" t="s">
        <v>27</v>
      </c>
      <c r="I56" s="153">
        <f>(I44-I43)*M56</f>
        <v>0</v>
      </c>
      <c r="J56" s="156" t="s">
        <v>27</v>
      </c>
      <c r="K56" s="153">
        <f>(K44-K43)*M56</f>
        <v>0</v>
      </c>
      <c r="L56" s="86" t="s">
        <v>27</v>
      </c>
      <c r="M56" s="133"/>
      <c r="N56" s="116"/>
      <c r="S56" s="117"/>
      <c r="T56" s="117"/>
    </row>
    <row r="57" spans="1:21" s="91" customFormat="1" ht="15" customHeight="1" x14ac:dyDescent="0.2">
      <c r="A57" s="25"/>
      <c r="B57" s="59"/>
      <c r="C57" s="59"/>
      <c r="D57" s="60"/>
      <c r="E57" s="153">
        <f>$E$45*M57</f>
        <v>0</v>
      </c>
      <c r="F57" s="154" t="s">
        <v>27</v>
      </c>
      <c r="G57" s="153">
        <f>$G$45*M57</f>
        <v>0</v>
      </c>
      <c r="H57" s="155" t="s">
        <v>27</v>
      </c>
      <c r="I57" s="153">
        <f>$I$45*M57</f>
        <v>0</v>
      </c>
      <c r="J57" s="156" t="s">
        <v>27</v>
      </c>
      <c r="K57" s="153">
        <f>$K$45*M57</f>
        <v>0</v>
      </c>
      <c r="L57" s="86" t="s">
        <v>27</v>
      </c>
      <c r="M57" s="133"/>
      <c r="N57" s="116"/>
      <c r="S57" s="117"/>
      <c r="T57" s="117"/>
    </row>
    <row r="58" spans="1:21" s="91" customFormat="1" ht="15" customHeight="1" x14ac:dyDescent="0.2">
      <c r="A58" s="25"/>
      <c r="B58" s="63"/>
      <c r="C58" s="63"/>
      <c r="D58" s="62" t="s">
        <v>30</v>
      </c>
      <c r="E58" s="77">
        <f>SUM(E56:E57)</f>
        <v>0</v>
      </c>
      <c r="F58" s="55" t="s">
        <v>27</v>
      </c>
      <c r="G58" s="77">
        <f>SUM(G56:G57)</f>
        <v>0</v>
      </c>
      <c r="H58" s="56" t="s">
        <v>27</v>
      </c>
      <c r="I58" s="77">
        <f>SUM(I56:I57)</f>
        <v>0</v>
      </c>
      <c r="J58" s="86" t="s">
        <v>27</v>
      </c>
      <c r="K58" s="77">
        <f>SUM(K56:K57)</f>
        <v>0</v>
      </c>
      <c r="L58" s="86" t="s">
        <v>27</v>
      </c>
      <c r="M58" s="76"/>
      <c r="N58" s="116"/>
      <c r="S58" s="117"/>
      <c r="T58" s="117"/>
    </row>
    <row r="59" spans="1:21" s="91" customFormat="1" ht="15" customHeight="1" x14ac:dyDescent="0.2">
      <c r="A59" s="25"/>
      <c r="B59" s="40" t="s">
        <v>40</v>
      </c>
      <c r="C59" s="63"/>
      <c r="D59" s="62"/>
      <c r="E59" s="78"/>
      <c r="F59" s="79"/>
      <c r="G59" s="78"/>
      <c r="H59" s="80"/>
      <c r="I59" s="78"/>
      <c r="J59" s="134"/>
      <c r="K59" s="78"/>
      <c r="L59" s="134"/>
      <c r="M59" s="76"/>
      <c r="N59" s="116"/>
      <c r="S59" s="117"/>
      <c r="T59" s="117"/>
    </row>
    <row r="60" spans="1:21" s="91" customFormat="1" ht="15" customHeight="1" x14ac:dyDescent="0.2">
      <c r="A60" s="25"/>
      <c r="B60" s="81" t="s">
        <v>41</v>
      </c>
      <c r="C60" s="26"/>
      <c r="D60" s="26"/>
      <c r="E60" s="153">
        <f>$E$45*M60</f>
        <v>0</v>
      </c>
      <c r="F60" s="154" t="s">
        <v>27</v>
      </c>
      <c r="G60" s="153">
        <f>$G$45*M60</f>
        <v>0</v>
      </c>
      <c r="H60" s="155" t="s">
        <v>27</v>
      </c>
      <c r="I60" s="153">
        <f>$I$45*M60</f>
        <v>0</v>
      </c>
      <c r="J60" s="156" t="s">
        <v>27</v>
      </c>
      <c r="K60" s="153">
        <f>$K$45*M60</f>
        <v>0</v>
      </c>
      <c r="L60" s="86" t="s">
        <v>27</v>
      </c>
      <c r="M60" s="133"/>
      <c r="N60" s="116"/>
      <c r="S60" s="117"/>
      <c r="T60" s="117"/>
    </row>
    <row r="61" spans="1:21" s="91" customFormat="1" ht="15" customHeight="1" x14ac:dyDescent="0.2">
      <c r="A61" s="25"/>
      <c r="B61" s="26" t="s">
        <v>42</v>
      </c>
      <c r="C61" s="26"/>
      <c r="D61" s="26"/>
      <c r="E61" s="153">
        <f>$E$45*M61</f>
        <v>0</v>
      </c>
      <c r="F61" s="154" t="s">
        <v>27</v>
      </c>
      <c r="G61" s="153">
        <f>$G$45*M61</f>
        <v>0</v>
      </c>
      <c r="H61" s="155" t="s">
        <v>27</v>
      </c>
      <c r="I61" s="153">
        <f>$I$45*M61</f>
        <v>0</v>
      </c>
      <c r="J61" s="156" t="s">
        <v>27</v>
      </c>
      <c r="K61" s="153">
        <f>$K$45*M61</f>
        <v>0</v>
      </c>
      <c r="L61" s="86" t="s">
        <v>27</v>
      </c>
      <c r="M61" s="133"/>
      <c r="N61" s="116"/>
      <c r="S61" s="117"/>
      <c r="T61" s="117"/>
    </row>
    <row r="62" spans="1:21" s="91" customFormat="1" ht="15" customHeight="1" x14ac:dyDescent="0.2">
      <c r="A62" s="25"/>
      <c r="B62" s="26" t="s">
        <v>43</v>
      </c>
      <c r="C62" s="26"/>
      <c r="D62" s="26"/>
      <c r="E62" s="153">
        <f>$E$45*M62</f>
        <v>0</v>
      </c>
      <c r="F62" s="154" t="s">
        <v>27</v>
      </c>
      <c r="G62" s="153">
        <f>$G$45*M62</f>
        <v>0</v>
      </c>
      <c r="H62" s="155" t="s">
        <v>27</v>
      </c>
      <c r="I62" s="153">
        <f>$I$45*M62</f>
        <v>0</v>
      </c>
      <c r="J62" s="156" t="s">
        <v>27</v>
      </c>
      <c r="K62" s="153">
        <f>$K$45*M62</f>
        <v>0</v>
      </c>
      <c r="L62" s="86" t="s">
        <v>27</v>
      </c>
      <c r="M62" s="133">
        <v>5.9999999999999995E-4</v>
      </c>
      <c r="N62" s="116"/>
      <c r="S62" s="117"/>
      <c r="T62" s="117"/>
    </row>
    <row r="63" spans="1:21" s="91" customFormat="1" ht="15" customHeight="1" x14ac:dyDescent="0.2">
      <c r="A63" s="25"/>
      <c r="B63" s="63"/>
      <c r="C63" s="63"/>
      <c r="D63" s="62" t="s">
        <v>30</v>
      </c>
      <c r="E63" s="77">
        <f>SUM(E60:E62)</f>
        <v>0</v>
      </c>
      <c r="F63" s="55" t="s">
        <v>27</v>
      </c>
      <c r="G63" s="77">
        <f>SUM(G60:G62)</f>
        <v>0</v>
      </c>
      <c r="H63" s="55" t="s">
        <v>27</v>
      </c>
      <c r="I63" s="77">
        <f>SUM(I60:I62)</f>
        <v>0</v>
      </c>
      <c r="J63" s="55" t="s">
        <v>27</v>
      </c>
      <c r="K63" s="77">
        <f>SUM(K60:K62)</f>
        <v>0</v>
      </c>
      <c r="L63" s="55" t="s">
        <v>27</v>
      </c>
      <c r="M63" s="76"/>
      <c r="N63" s="116"/>
      <c r="S63" s="117"/>
      <c r="T63" s="117"/>
    </row>
    <row r="64" spans="1:21" s="137" customFormat="1" ht="15" customHeight="1" x14ac:dyDescent="0.2">
      <c r="A64" s="61"/>
      <c r="B64" s="63" t="s">
        <v>44</v>
      </c>
      <c r="C64" s="63"/>
      <c r="D64" s="63"/>
      <c r="E64" s="64">
        <f>E44+E54+E58+E63</f>
        <v>0</v>
      </c>
      <c r="F64" s="65" t="s">
        <v>27</v>
      </c>
      <c r="G64" s="64">
        <f>G44+G54+G58+G63</f>
        <v>0</v>
      </c>
      <c r="H64" s="66" t="s">
        <v>27</v>
      </c>
      <c r="I64" s="64">
        <f>I44+I54+I58+I63</f>
        <v>0</v>
      </c>
      <c r="J64" s="65" t="s">
        <v>27</v>
      </c>
      <c r="K64" s="64">
        <f>K44+K54+K58+K63</f>
        <v>0</v>
      </c>
      <c r="L64" s="135" t="s">
        <v>27</v>
      </c>
      <c r="M64" s="63"/>
      <c r="N64" s="136"/>
      <c r="R64" s="91"/>
      <c r="S64" s="117"/>
      <c r="T64" s="117"/>
      <c r="U64" s="91"/>
    </row>
    <row r="65" spans="1:21" s="91" customFormat="1" ht="15" customHeight="1" x14ac:dyDescent="0.2">
      <c r="A65" s="25"/>
      <c r="B65" s="40" t="s">
        <v>45</v>
      </c>
      <c r="C65" s="26"/>
      <c r="D65" s="26"/>
      <c r="E65" s="78"/>
      <c r="F65" s="70"/>
      <c r="G65" s="82"/>
      <c r="H65" s="72"/>
      <c r="I65" s="82"/>
      <c r="J65" s="138"/>
      <c r="K65" s="82"/>
      <c r="L65" s="138"/>
      <c r="M65" s="26"/>
      <c r="N65" s="116"/>
      <c r="R65" s="137"/>
      <c r="S65" s="139"/>
      <c r="T65" s="139"/>
      <c r="U65" s="137"/>
    </row>
    <row r="66" spans="1:21" s="91" customFormat="1" ht="15" customHeight="1" x14ac:dyDescent="0.2">
      <c r="A66" s="25"/>
      <c r="B66" s="26" t="s">
        <v>46</v>
      </c>
      <c r="C66" s="26"/>
      <c r="D66" s="26"/>
      <c r="E66" s="83">
        <v>12</v>
      </c>
      <c r="F66" s="70"/>
      <c r="G66" s="83"/>
      <c r="H66" s="72"/>
      <c r="I66" s="83"/>
      <c r="J66" s="140"/>
      <c r="K66" s="83"/>
      <c r="L66" s="140"/>
      <c r="M66" s="26"/>
      <c r="N66" s="116"/>
      <c r="S66" s="117"/>
      <c r="T66" s="117"/>
    </row>
    <row r="67" spans="1:21" s="91" customFormat="1" ht="15" customHeight="1" x14ac:dyDescent="0.2">
      <c r="A67" s="25"/>
      <c r="B67" s="26" t="s">
        <v>47</v>
      </c>
      <c r="C67" s="26"/>
      <c r="D67" s="26"/>
      <c r="E67" s="64">
        <f>E64*E66</f>
        <v>0</v>
      </c>
      <c r="F67" s="84" t="s">
        <v>27</v>
      </c>
      <c r="G67" s="64">
        <f>G64*G66</f>
        <v>0</v>
      </c>
      <c r="H67" s="84" t="s">
        <v>27</v>
      </c>
      <c r="I67" s="64">
        <f>I64*I66</f>
        <v>0</v>
      </c>
      <c r="J67" s="84" t="s">
        <v>27</v>
      </c>
      <c r="K67" s="64">
        <f>K64*K66</f>
        <v>0</v>
      </c>
      <c r="L67" s="84" t="s">
        <v>27</v>
      </c>
      <c r="M67" s="26"/>
      <c r="N67" s="116"/>
      <c r="S67" s="117"/>
      <c r="T67" s="117"/>
    </row>
    <row r="68" spans="1:21" s="91" customFormat="1" ht="5.25" customHeight="1" x14ac:dyDescent="0.2">
      <c r="A68" s="25"/>
      <c r="B68" s="26"/>
      <c r="C68" s="26"/>
      <c r="D68" s="26"/>
      <c r="E68" s="85"/>
      <c r="F68" s="35"/>
      <c r="G68" s="26"/>
      <c r="H68" s="26"/>
      <c r="I68" s="26"/>
      <c r="J68" s="26"/>
      <c r="K68" s="26"/>
      <c r="L68" s="26"/>
      <c r="M68" s="26"/>
      <c r="N68" s="116"/>
      <c r="S68" s="117"/>
      <c r="T68" s="117"/>
    </row>
    <row r="69" spans="1:21" s="137" customFormat="1" ht="12.75" customHeight="1" x14ac:dyDescent="0.2">
      <c r="A69" s="61"/>
      <c r="B69" s="63" t="s">
        <v>48</v>
      </c>
      <c r="C69" s="63"/>
      <c r="D69" s="63"/>
      <c r="E69" s="64">
        <f>E67+G67+I67+K67</f>
        <v>0</v>
      </c>
      <c r="F69" s="86" t="s">
        <v>27</v>
      </c>
      <c r="G69" s="63"/>
      <c r="H69" s="63"/>
      <c r="I69" s="63"/>
      <c r="J69" s="63"/>
      <c r="K69" s="63"/>
      <c r="L69" s="63"/>
      <c r="M69" s="84" t="s">
        <v>74</v>
      </c>
      <c r="N69" s="136"/>
      <c r="R69" s="91"/>
      <c r="S69" s="117"/>
      <c r="T69" s="117"/>
      <c r="U69" s="91"/>
    </row>
    <row r="70" spans="1:21" s="137" customFormat="1" ht="12.75" customHeight="1" x14ac:dyDescent="0.2">
      <c r="A70" s="61"/>
      <c r="B70" s="87" t="s">
        <v>49</v>
      </c>
      <c r="C70" s="87"/>
      <c r="D70" s="88"/>
      <c r="E70" s="54"/>
      <c r="F70" s="86" t="s">
        <v>27</v>
      </c>
      <c r="G70" s="63"/>
      <c r="H70" s="63"/>
      <c r="I70" s="63"/>
      <c r="J70" s="63"/>
      <c r="K70" s="63"/>
      <c r="L70" s="63"/>
      <c r="M70" s="133"/>
      <c r="N70" s="136"/>
      <c r="S70" s="139"/>
      <c r="T70" s="139"/>
    </row>
    <row r="71" spans="1:21" s="137" customFormat="1" ht="12.75" customHeight="1" x14ac:dyDescent="0.2">
      <c r="A71" s="61"/>
      <c r="B71" s="87" t="s">
        <v>50</v>
      </c>
      <c r="C71" s="87"/>
      <c r="D71" s="88"/>
      <c r="E71" s="77">
        <f>IF(T43&gt;T47,S44*S51,IF(T43+T44&gt;T47,T50*M71+T49*S51,S44*M71))</f>
        <v>0</v>
      </c>
      <c r="F71" s="86" t="s">
        <v>27</v>
      </c>
      <c r="G71" s="63"/>
      <c r="H71" s="63"/>
      <c r="I71" s="63"/>
      <c r="J71" s="63"/>
      <c r="K71" s="63"/>
      <c r="L71" s="63"/>
      <c r="M71" s="141">
        <f>SUM(M49:M53)</f>
        <v>0.192</v>
      </c>
      <c r="N71" s="136"/>
      <c r="S71" s="139"/>
      <c r="T71" s="139"/>
    </row>
    <row r="72" spans="1:21" s="91" customFormat="1" ht="12.75" customHeight="1" x14ac:dyDescent="0.2">
      <c r="A72" s="25"/>
      <c r="B72" s="87" t="s">
        <v>51</v>
      </c>
      <c r="C72" s="87"/>
      <c r="D72" s="88"/>
      <c r="E72" s="77">
        <f>$E$70*M72</f>
        <v>0</v>
      </c>
      <c r="F72" s="86" t="s">
        <v>27</v>
      </c>
      <c r="G72" s="89"/>
      <c r="H72" s="26"/>
      <c r="I72" s="26"/>
      <c r="J72" s="26"/>
      <c r="K72" s="26"/>
      <c r="L72" s="26"/>
      <c r="M72" s="141">
        <f>SUM(M56:M57)</f>
        <v>0</v>
      </c>
      <c r="N72" s="116"/>
      <c r="R72" s="137"/>
      <c r="S72" s="139"/>
      <c r="T72" s="139"/>
      <c r="U72" s="137"/>
    </row>
    <row r="73" spans="1:21" s="91" customFormat="1" ht="12.75" customHeight="1" x14ac:dyDescent="0.2">
      <c r="A73" s="25"/>
      <c r="B73" s="87" t="s">
        <v>52</v>
      </c>
      <c r="C73" s="87"/>
      <c r="D73" s="88"/>
      <c r="E73" s="77">
        <f>$E$70*M73</f>
        <v>0</v>
      </c>
      <c r="F73" s="86" t="s">
        <v>27</v>
      </c>
      <c r="G73" s="26"/>
      <c r="H73" s="26"/>
      <c r="I73" s="26"/>
      <c r="J73" s="26"/>
      <c r="K73" s="26"/>
      <c r="L73" s="26"/>
      <c r="M73" s="141">
        <f>M60+M62</f>
        <v>5.9999999999999995E-4</v>
      </c>
      <c r="N73" s="116"/>
      <c r="S73" s="117"/>
      <c r="T73" s="117"/>
    </row>
    <row r="74" spans="1:21" s="91" customFormat="1" ht="12.75" hidden="1" customHeight="1" x14ac:dyDescent="0.2">
      <c r="A74" s="25"/>
      <c r="B74" s="87"/>
      <c r="C74" s="87"/>
      <c r="D74" s="88"/>
      <c r="E74" s="90">
        <f>$E$70*M74</f>
        <v>0</v>
      </c>
      <c r="F74" s="86" t="s">
        <v>27</v>
      </c>
      <c r="G74" s="26"/>
      <c r="H74" s="26"/>
      <c r="I74" s="26"/>
      <c r="J74" s="26"/>
      <c r="K74" s="26"/>
      <c r="L74" s="26"/>
      <c r="M74" s="142"/>
      <c r="N74" s="116"/>
      <c r="S74" s="117"/>
      <c r="T74" s="117"/>
    </row>
    <row r="75" spans="1:21" s="91" customFormat="1" ht="12.75" hidden="1" customHeight="1" x14ac:dyDescent="0.2">
      <c r="A75" s="25"/>
      <c r="B75" s="87"/>
      <c r="C75" s="87"/>
      <c r="D75" s="88"/>
      <c r="E75" s="90">
        <f>$E$70*M75</f>
        <v>0</v>
      </c>
      <c r="F75" s="86" t="s">
        <v>27</v>
      </c>
      <c r="G75" s="26"/>
      <c r="H75" s="26"/>
      <c r="I75" s="26"/>
      <c r="J75" s="26"/>
      <c r="K75" s="26"/>
      <c r="L75" s="26"/>
      <c r="M75" s="142"/>
      <c r="N75" s="116"/>
      <c r="S75" s="117"/>
      <c r="T75" s="117"/>
    </row>
    <row r="76" spans="1:21" s="91" customFormat="1" ht="12.75" customHeight="1" x14ac:dyDescent="0.2">
      <c r="A76" s="25"/>
      <c r="B76" s="87" t="s">
        <v>53</v>
      </c>
      <c r="C76" s="87"/>
      <c r="D76" s="88"/>
      <c r="E76" s="77">
        <f>(E45*E66+G45*G66+I45*I66+K45*K66+E70)*H76*J76/1000</f>
        <v>0</v>
      </c>
      <c r="F76" s="86" t="s">
        <v>27</v>
      </c>
      <c r="G76" s="26" t="s">
        <v>54</v>
      </c>
      <c r="H76" s="92"/>
      <c r="I76" s="26" t="s">
        <v>55</v>
      </c>
      <c r="J76" s="92"/>
      <c r="K76" s="26"/>
      <c r="L76" s="26"/>
      <c r="M76" s="143"/>
      <c r="N76" s="116"/>
      <c r="S76" s="117"/>
      <c r="T76" s="117"/>
    </row>
    <row r="77" spans="1:21" s="91" customFormat="1" ht="12.75" customHeight="1" x14ac:dyDescent="0.2">
      <c r="A77" s="25"/>
      <c r="B77" s="57" t="s">
        <v>56</v>
      </c>
      <c r="C77" s="57"/>
      <c r="D77" s="58"/>
      <c r="E77" s="77">
        <f>(E45*E66+G45*G66+I45*I66+K45*K66+E70)*J77/1000</f>
        <v>0</v>
      </c>
      <c r="F77" s="86" t="s">
        <v>27</v>
      </c>
      <c r="G77" s="26"/>
      <c r="H77" s="26"/>
      <c r="I77" s="26" t="s">
        <v>55</v>
      </c>
      <c r="J77" s="92"/>
      <c r="K77" s="26"/>
      <c r="L77" s="26"/>
      <c r="M77" s="143"/>
      <c r="N77" s="116"/>
      <c r="S77" s="117"/>
      <c r="T77" s="117"/>
    </row>
    <row r="78" spans="1:21" s="91" customFormat="1" ht="12.75" customHeight="1" x14ac:dyDescent="0.2">
      <c r="A78" s="25"/>
      <c r="B78" s="59"/>
      <c r="C78" s="59"/>
      <c r="D78" s="60"/>
      <c r="E78" s="54"/>
      <c r="F78" s="86" t="s">
        <v>27</v>
      </c>
      <c r="G78" s="26"/>
      <c r="H78" s="26"/>
      <c r="I78" s="26"/>
      <c r="J78" s="144"/>
      <c r="K78" s="26"/>
      <c r="L78" s="26"/>
      <c r="M78" s="143"/>
      <c r="N78" s="116"/>
      <c r="S78" s="117"/>
      <c r="T78" s="117"/>
    </row>
    <row r="79" spans="1:21" s="26" customFormat="1" ht="5.25" customHeight="1" thickBot="1" x14ac:dyDescent="0.25">
      <c r="A79" s="25"/>
      <c r="E79" s="85"/>
      <c r="F79" s="35"/>
      <c r="N79" s="116"/>
      <c r="R79" s="91"/>
      <c r="S79" s="117"/>
      <c r="T79" s="117"/>
      <c r="U79" s="91"/>
    </row>
    <row r="80" spans="1:21" s="91" customFormat="1" ht="12.75" customHeight="1" thickBot="1" x14ac:dyDescent="0.25">
      <c r="A80" s="25"/>
      <c r="B80" s="34" t="s">
        <v>57</v>
      </c>
      <c r="C80" s="26"/>
      <c r="D80" s="26"/>
      <c r="E80" s="93">
        <f>SUM(E69:E78)</f>
        <v>0</v>
      </c>
      <c r="F80" s="94" t="s">
        <v>27</v>
      </c>
      <c r="G80" s="95" t="s">
        <v>58</v>
      </c>
      <c r="H80" s="95" t="s">
        <v>59</v>
      </c>
      <c r="I80" s="96">
        <f>E44*E66+G44*G66+I44*I66+K44*K66+E70+E78</f>
        <v>0</v>
      </c>
      <c r="J80" s="145" t="s">
        <v>75</v>
      </c>
      <c r="K80" s="96">
        <f>(E54+E58+E63)*E66+(G54+G58+G63)*G66+(I54+I58+I63)*I66+(K54+K58+K63)*K66+E71+E72+E73</f>
        <v>0</v>
      </c>
      <c r="L80" s="146" t="s">
        <v>76</v>
      </c>
      <c r="M80" s="96">
        <f>E76+E77</f>
        <v>0</v>
      </c>
      <c r="N80" s="116"/>
      <c r="R80" s="26"/>
      <c r="S80" s="85"/>
      <c r="T80" s="85"/>
      <c r="U80" s="26"/>
    </row>
    <row r="81" spans="1:20" s="91" customFormat="1" ht="4.5" customHeight="1" thickBot="1" x14ac:dyDescent="0.25">
      <c r="A81" s="97"/>
      <c r="B81" s="98"/>
      <c r="C81" s="98"/>
      <c r="D81" s="98"/>
      <c r="E81" s="98"/>
      <c r="F81" s="99"/>
      <c r="G81" s="98"/>
      <c r="H81" s="98"/>
      <c r="I81" s="98"/>
      <c r="J81" s="98"/>
      <c r="K81" s="98"/>
      <c r="L81" s="98"/>
      <c r="M81" s="98"/>
      <c r="N81" s="147"/>
      <c r="S81" s="117"/>
      <c r="T81" s="117"/>
    </row>
    <row r="82" spans="1:20" x14ac:dyDescent="0.25">
      <c r="A82" s="91"/>
      <c r="B82" s="91"/>
      <c r="C82" s="91"/>
      <c r="D82" s="91"/>
      <c r="E82" s="91"/>
      <c r="F82" s="100"/>
      <c r="G82" s="91"/>
      <c r="H82" s="91"/>
      <c r="I82" s="91"/>
    </row>
    <row r="83" spans="1:20" x14ac:dyDescent="0.25">
      <c r="A83" s="91"/>
      <c r="B83" s="91"/>
      <c r="C83" s="91"/>
      <c r="D83" s="91"/>
      <c r="E83" s="91"/>
      <c r="F83" s="100"/>
      <c r="G83" s="91"/>
      <c r="H83" s="91"/>
      <c r="I83" s="91"/>
    </row>
    <row r="84" spans="1:20" x14ac:dyDescent="0.25">
      <c r="A84" s="91"/>
      <c r="B84" s="91"/>
      <c r="C84" s="91"/>
      <c r="D84" s="91"/>
      <c r="E84" s="91"/>
      <c r="F84" s="100"/>
      <c r="G84" s="91"/>
      <c r="H84" s="91"/>
      <c r="I84" s="91"/>
    </row>
    <row r="85" spans="1:20" x14ac:dyDescent="0.25">
      <c r="A85" s="91"/>
      <c r="B85" s="91"/>
      <c r="C85" s="91"/>
      <c r="D85" s="91"/>
      <c r="E85" s="91"/>
      <c r="F85" s="100"/>
      <c r="G85" s="91"/>
      <c r="H85" s="91"/>
      <c r="I85" s="91"/>
    </row>
    <row r="86" spans="1:20" x14ac:dyDescent="0.25">
      <c r="A86" s="91"/>
      <c r="B86" s="91"/>
      <c r="C86" s="91"/>
      <c r="D86" s="91"/>
      <c r="E86" s="91"/>
      <c r="F86" s="100"/>
      <c r="G86" s="91"/>
      <c r="H86" s="91"/>
      <c r="I86" s="91"/>
    </row>
    <row r="87" spans="1:20" x14ac:dyDescent="0.25">
      <c r="A87" s="91"/>
      <c r="B87" s="91"/>
      <c r="C87" s="91"/>
      <c r="D87" s="91"/>
      <c r="E87" s="91"/>
      <c r="F87" s="100"/>
      <c r="G87" s="91"/>
      <c r="H87" s="91"/>
      <c r="I87" s="91"/>
    </row>
  </sheetData>
  <sheetProtection password="91DE" sheet="1" objects="1" scenarios="1"/>
  <mergeCells count="26">
    <mergeCell ref="B78:D78"/>
    <mergeCell ref="B72:D72"/>
    <mergeCell ref="B73:D73"/>
    <mergeCell ref="B74:D74"/>
    <mergeCell ref="B75:D75"/>
    <mergeCell ref="B76:D76"/>
    <mergeCell ref="B77:D77"/>
    <mergeCell ref="B42:D42"/>
    <mergeCell ref="S42:T42"/>
    <mergeCell ref="B43:D43"/>
    <mergeCell ref="B57:D57"/>
    <mergeCell ref="B70:D70"/>
    <mergeCell ref="B71:D71"/>
    <mergeCell ref="I16:J16"/>
    <mergeCell ref="E18:M18"/>
    <mergeCell ref="L23:M23"/>
    <mergeCell ref="M34:M36"/>
    <mergeCell ref="S39:S41"/>
    <mergeCell ref="T39:T41"/>
    <mergeCell ref="A3:B3"/>
    <mergeCell ref="C3:F3"/>
    <mergeCell ref="H3:M3"/>
    <mergeCell ref="D5:M5"/>
    <mergeCell ref="D7:M7"/>
    <mergeCell ref="E12:G12"/>
    <mergeCell ref="I12:J12"/>
  </mergeCells>
  <pageMargins left="0.7" right="0.7" top="0.78740157499999996" bottom="0.78740157499999996" header="0.3" footer="0.3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D67DD-86FF-483B-BF53-626573C0289D}">
  <dimension ref="A1:X87"/>
  <sheetViews>
    <sheetView workbookViewId="0">
      <selection activeCell="C3" sqref="C3:F3"/>
    </sheetView>
  </sheetViews>
  <sheetFormatPr baseColWidth="10" defaultRowHeight="15" x14ac:dyDescent="0.25"/>
  <cols>
    <col min="1" max="1" width="2.28515625" style="18" customWidth="1"/>
    <col min="2" max="2" width="3.7109375" style="18" customWidth="1"/>
    <col min="3" max="3" width="9.140625" style="18" customWidth="1"/>
    <col min="4" max="4" width="18.7109375" style="18" customWidth="1"/>
    <col min="5" max="5" width="10.7109375" style="18" customWidth="1"/>
    <col min="6" max="6" width="4.28515625" style="19" customWidth="1"/>
    <col min="7" max="7" width="10.7109375" style="18" customWidth="1"/>
    <col min="8" max="8" width="5.140625" style="18" customWidth="1"/>
    <col min="9" max="9" width="10.140625" style="18" customWidth="1"/>
    <col min="10" max="10" width="5.140625" customWidth="1"/>
    <col min="12" max="12" width="5.140625" customWidth="1"/>
    <col min="14" max="14" width="1.42578125" customWidth="1"/>
    <col min="15" max="15" width="6" customWidth="1"/>
    <col min="17" max="21" width="0" hidden="1" customWidth="1"/>
  </cols>
  <sheetData>
    <row r="1" spans="1:24" s="18" customFormat="1" ht="12.75" x14ac:dyDescent="0.2">
      <c r="A1" s="1"/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101"/>
      <c r="S1" s="102"/>
      <c r="T1" s="102"/>
    </row>
    <row r="2" spans="1:24" s="18" customFormat="1" ht="12.75" x14ac:dyDescent="0.2">
      <c r="A2" s="4"/>
      <c r="B2" s="5" t="s">
        <v>1</v>
      </c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103"/>
      <c r="S2" s="102"/>
      <c r="T2" s="102"/>
    </row>
    <row r="3" spans="1:24" s="105" customFormat="1" ht="18" customHeight="1" x14ac:dyDescent="0.2">
      <c r="A3" s="7" t="s">
        <v>2</v>
      </c>
      <c r="B3" s="8"/>
      <c r="C3" s="9"/>
      <c r="D3" s="10"/>
      <c r="E3" s="10"/>
      <c r="F3" s="11"/>
      <c r="G3" s="12" t="s">
        <v>3</v>
      </c>
      <c r="H3" s="9"/>
      <c r="I3" s="10"/>
      <c r="J3" s="10"/>
      <c r="K3" s="10"/>
      <c r="L3" s="10"/>
      <c r="M3" s="11"/>
      <c r="N3" s="104"/>
      <c r="P3" s="106" t="s">
        <v>60</v>
      </c>
      <c r="Q3" s="106"/>
      <c r="R3" s="106"/>
      <c r="S3" s="107"/>
      <c r="T3" s="107"/>
      <c r="U3" s="106"/>
      <c r="V3" s="106"/>
      <c r="W3" s="106"/>
      <c r="X3" s="106"/>
    </row>
    <row r="4" spans="1:24" s="105" customFormat="1" ht="5.25" customHeight="1" x14ac:dyDescent="0.2">
      <c r="A4" s="13"/>
      <c r="B4" s="14"/>
      <c r="C4" s="15"/>
      <c r="D4" s="15"/>
      <c r="E4" s="12"/>
      <c r="F4" s="14"/>
      <c r="G4" s="14"/>
      <c r="H4" s="12"/>
      <c r="I4" s="12"/>
      <c r="J4" s="108"/>
      <c r="K4" s="12"/>
      <c r="L4" s="108"/>
      <c r="M4" s="108"/>
      <c r="N4" s="104"/>
      <c r="S4" s="109"/>
      <c r="T4" s="109"/>
    </row>
    <row r="5" spans="1:24" s="105" customFormat="1" ht="18" customHeight="1" x14ac:dyDescent="0.2">
      <c r="A5" s="13" t="s">
        <v>4</v>
      </c>
      <c r="B5" s="14"/>
      <c r="C5" s="15"/>
      <c r="D5" s="9"/>
      <c r="E5" s="10"/>
      <c r="F5" s="10"/>
      <c r="G5" s="10"/>
      <c r="H5" s="10"/>
      <c r="I5" s="10"/>
      <c r="J5" s="10"/>
      <c r="K5" s="10"/>
      <c r="L5" s="10"/>
      <c r="M5" s="11"/>
      <c r="N5" s="104"/>
      <c r="S5" s="109"/>
      <c r="T5" s="109"/>
    </row>
    <row r="6" spans="1:24" s="105" customFormat="1" ht="5.25" customHeight="1" x14ac:dyDescent="0.2">
      <c r="A6" s="13"/>
      <c r="B6" s="14"/>
      <c r="C6" s="15"/>
      <c r="D6" s="15"/>
      <c r="E6" s="12"/>
      <c r="F6" s="14"/>
      <c r="G6" s="14"/>
      <c r="H6" s="12"/>
      <c r="I6" s="12"/>
      <c r="J6" s="108"/>
      <c r="K6" s="12"/>
      <c r="L6" s="108"/>
      <c r="M6" s="108"/>
      <c r="N6" s="104"/>
      <c r="S6" s="109"/>
      <c r="T6" s="109"/>
    </row>
    <row r="7" spans="1:24" s="105" customFormat="1" ht="18" customHeight="1" x14ac:dyDescent="0.2">
      <c r="A7" s="13" t="s">
        <v>5</v>
      </c>
      <c r="B7" s="14"/>
      <c r="C7" s="15"/>
      <c r="D7" s="9"/>
      <c r="E7" s="10"/>
      <c r="F7" s="10"/>
      <c r="G7" s="10"/>
      <c r="H7" s="10"/>
      <c r="I7" s="10"/>
      <c r="J7" s="10"/>
      <c r="K7" s="10"/>
      <c r="L7" s="10"/>
      <c r="M7" s="11"/>
      <c r="N7" s="104"/>
      <c r="P7" s="110" t="s">
        <v>61</v>
      </c>
      <c r="S7" s="109"/>
      <c r="T7" s="109"/>
      <c r="V7" s="110"/>
      <c r="W7" s="110"/>
      <c r="X7" s="110"/>
    </row>
    <row r="8" spans="1:24" s="105" customFormat="1" ht="5.25" customHeight="1" thickBot="1" x14ac:dyDescent="0.2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11"/>
      <c r="S8" s="109"/>
      <c r="T8" s="109"/>
    </row>
    <row r="9" spans="1:24" s="18" customFormat="1" ht="13.5" thickBot="1" x14ac:dyDescent="0.25">
      <c r="F9" s="19"/>
      <c r="S9" s="102"/>
      <c r="T9" s="102"/>
    </row>
    <row r="10" spans="1:24" s="32" customFormat="1" ht="12.75" x14ac:dyDescent="0.2">
      <c r="A10" s="1"/>
      <c r="B10" s="20" t="s">
        <v>6</v>
      </c>
      <c r="C10" s="2"/>
      <c r="D10" s="3"/>
      <c r="E10" s="3"/>
      <c r="F10" s="21"/>
      <c r="G10" s="3"/>
      <c r="H10" s="3"/>
      <c r="I10" s="3"/>
      <c r="J10" s="3"/>
      <c r="K10" s="3"/>
      <c r="L10" s="3"/>
      <c r="M10" s="3"/>
      <c r="N10" s="101"/>
      <c r="P10" s="150" t="s">
        <v>61</v>
      </c>
      <c r="Q10" s="151"/>
      <c r="R10" s="151"/>
      <c r="S10" s="152"/>
      <c r="T10" s="152"/>
      <c r="U10" s="151"/>
      <c r="V10" s="151"/>
      <c r="W10" s="151"/>
      <c r="X10" s="151"/>
    </row>
    <row r="11" spans="1:24" s="18" customFormat="1" ht="12.75" x14ac:dyDescent="0.2">
      <c r="A11" s="4"/>
      <c r="B11" s="22" t="s">
        <v>7</v>
      </c>
      <c r="C11" s="5"/>
      <c r="D11" s="6"/>
      <c r="E11" s="6"/>
      <c r="F11" s="23"/>
      <c r="G11" s="6"/>
      <c r="H11" s="6"/>
      <c r="I11" s="24"/>
      <c r="J11" s="112"/>
      <c r="K11" s="24"/>
      <c r="L11" s="112"/>
      <c r="M11" s="112"/>
      <c r="N11" s="103"/>
      <c r="S11" s="102"/>
      <c r="T11" s="102"/>
    </row>
    <row r="12" spans="1:24" s="91" customFormat="1" ht="13.5" customHeight="1" x14ac:dyDescent="0.2">
      <c r="A12" s="25"/>
      <c r="B12" s="26"/>
      <c r="C12" s="26"/>
      <c r="D12" s="26"/>
      <c r="E12" s="27" t="s">
        <v>8</v>
      </c>
      <c r="F12" s="27"/>
      <c r="G12" s="27"/>
      <c r="H12" s="26"/>
      <c r="I12" s="113"/>
      <c r="J12" s="113"/>
      <c r="K12" s="114"/>
      <c r="L12" s="115"/>
      <c r="M12" s="115"/>
      <c r="N12" s="116"/>
      <c r="S12" s="117"/>
      <c r="T12" s="117"/>
    </row>
    <row r="13" spans="1:24" s="18" customFormat="1" ht="3.75" customHeight="1" x14ac:dyDescent="0.2">
      <c r="A13" s="28"/>
      <c r="B13" s="29"/>
      <c r="C13" s="29"/>
      <c r="D13" s="29"/>
      <c r="E13" s="29"/>
      <c r="F13" s="30"/>
      <c r="G13" s="29"/>
      <c r="H13" s="29"/>
      <c r="I13" s="29"/>
      <c r="J13" s="29"/>
      <c r="K13" s="29"/>
      <c r="L13" s="29"/>
      <c r="M13" s="29"/>
      <c r="N13" s="118"/>
      <c r="S13" s="102"/>
      <c r="T13" s="102"/>
    </row>
    <row r="14" spans="1:24" s="18" customFormat="1" ht="3.75" customHeight="1" x14ac:dyDescent="0.2">
      <c r="A14" s="31"/>
      <c r="B14" s="32"/>
      <c r="C14" s="32"/>
      <c r="D14" s="32"/>
      <c r="E14" s="32"/>
      <c r="F14" s="33"/>
      <c r="G14" s="32"/>
      <c r="H14" s="32"/>
      <c r="I14" s="32"/>
      <c r="J14" s="32"/>
      <c r="K14" s="32"/>
      <c r="L14" s="32"/>
      <c r="M14" s="32"/>
      <c r="N14" s="119"/>
      <c r="S14" s="102"/>
      <c r="T14" s="102"/>
    </row>
    <row r="15" spans="1:24" s="18" customFormat="1" ht="12.75" x14ac:dyDescent="0.2">
      <c r="A15" s="31"/>
      <c r="B15" s="34" t="s">
        <v>9</v>
      </c>
      <c r="C15" s="32"/>
      <c r="D15" s="32"/>
      <c r="E15" s="32"/>
      <c r="F15" s="33"/>
      <c r="G15" s="32"/>
      <c r="H15" s="32"/>
      <c r="I15" s="32"/>
      <c r="J15" s="32"/>
      <c r="K15" s="32"/>
      <c r="L15" s="32"/>
      <c r="M15" s="32"/>
      <c r="N15" s="119"/>
      <c r="S15" s="102"/>
      <c r="T15" s="102"/>
    </row>
    <row r="16" spans="1:24" s="18" customFormat="1" ht="15" customHeight="1" x14ac:dyDescent="0.2">
      <c r="A16" s="31"/>
      <c r="B16" s="26" t="s">
        <v>10</v>
      </c>
      <c r="C16" s="32"/>
      <c r="D16" s="32"/>
      <c r="E16" s="32"/>
      <c r="F16" s="33"/>
      <c r="G16" s="32"/>
      <c r="H16" s="26"/>
      <c r="I16" s="113"/>
      <c r="J16" s="113"/>
      <c r="K16" s="114"/>
      <c r="L16" s="115"/>
      <c r="M16" s="115"/>
      <c r="N16" s="119"/>
      <c r="S16" s="102"/>
      <c r="T16" s="102"/>
    </row>
    <row r="17" spans="1:20" s="91" customFormat="1" ht="6" customHeight="1" x14ac:dyDescent="0.2">
      <c r="A17" s="25"/>
      <c r="B17" s="26"/>
      <c r="C17" s="26"/>
      <c r="D17" s="26"/>
      <c r="E17" s="26"/>
      <c r="F17" s="35"/>
      <c r="G17" s="26"/>
      <c r="H17" s="26"/>
      <c r="I17" s="26"/>
      <c r="J17" s="26"/>
      <c r="K17" s="26"/>
      <c r="L17" s="26"/>
      <c r="M17" s="26"/>
      <c r="N17" s="116"/>
      <c r="S17" s="117"/>
      <c r="T17" s="117"/>
    </row>
    <row r="18" spans="1:20" s="18" customFormat="1" ht="15" customHeight="1" x14ac:dyDescent="0.2">
      <c r="A18" s="31"/>
      <c r="B18" s="26" t="s">
        <v>11</v>
      </c>
      <c r="C18" s="32"/>
      <c r="D18" s="32"/>
      <c r="E18" s="120"/>
      <c r="F18" s="120"/>
      <c r="G18" s="120"/>
      <c r="H18" s="120"/>
      <c r="I18" s="120"/>
      <c r="J18" s="120"/>
      <c r="K18" s="120"/>
      <c r="L18" s="120"/>
      <c r="M18" s="120"/>
      <c r="N18" s="119"/>
      <c r="S18" s="102"/>
      <c r="T18" s="102"/>
    </row>
    <row r="19" spans="1:20" s="18" customFormat="1" ht="3.75" customHeight="1" x14ac:dyDescent="0.2">
      <c r="A19" s="28"/>
      <c r="B19" s="29"/>
      <c r="C19" s="29"/>
      <c r="D19" s="29"/>
      <c r="E19" s="29"/>
      <c r="F19" s="30"/>
      <c r="G19" s="29"/>
      <c r="H19" s="29"/>
      <c r="I19" s="29"/>
      <c r="J19" s="29"/>
      <c r="K19" s="29"/>
      <c r="L19" s="29"/>
      <c r="M19" s="29"/>
      <c r="N19" s="118"/>
      <c r="S19" s="102"/>
      <c r="T19" s="102"/>
    </row>
    <row r="20" spans="1:20" s="18" customFormat="1" ht="12.75" x14ac:dyDescent="0.2">
      <c r="A20" s="31"/>
      <c r="B20" s="34" t="s">
        <v>12</v>
      </c>
      <c r="C20" s="32"/>
      <c r="D20" s="32"/>
      <c r="E20" s="32"/>
      <c r="F20" s="33"/>
      <c r="G20" s="32"/>
      <c r="H20" s="32"/>
      <c r="I20" s="32"/>
      <c r="J20" s="32"/>
      <c r="K20" s="32"/>
      <c r="L20" s="32"/>
      <c r="M20" s="32"/>
      <c r="N20" s="119"/>
      <c r="S20" s="102"/>
      <c r="T20" s="102"/>
    </row>
    <row r="21" spans="1:20" s="105" customFormat="1" ht="15" customHeight="1" x14ac:dyDescent="0.2">
      <c r="A21" s="36"/>
      <c r="B21" s="22" t="s">
        <v>13</v>
      </c>
      <c r="C21" s="37"/>
      <c r="D21" s="37"/>
      <c r="E21" s="37"/>
      <c r="F21" s="38"/>
      <c r="G21" s="37"/>
      <c r="H21" s="37"/>
      <c r="I21" s="37"/>
      <c r="J21" s="37"/>
      <c r="K21" s="37"/>
      <c r="L21" s="37"/>
      <c r="M21" s="37"/>
      <c r="N21" s="121"/>
      <c r="S21" s="109"/>
      <c r="T21" s="109"/>
    </row>
    <row r="22" spans="1:20" s="105" customFormat="1" ht="4.5" customHeight="1" x14ac:dyDescent="0.2">
      <c r="A22" s="39"/>
      <c r="B22" s="40"/>
      <c r="C22" s="15"/>
      <c r="D22" s="15"/>
      <c r="E22" s="15"/>
      <c r="F22" s="41"/>
      <c r="G22" s="15"/>
      <c r="H22" s="15"/>
      <c r="I22" s="15"/>
      <c r="J22" s="15"/>
      <c r="K22" s="15"/>
      <c r="L22" s="15"/>
      <c r="M22" s="15"/>
      <c r="N22" s="104"/>
      <c r="S22" s="109"/>
      <c r="T22" s="109"/>
    </row>
    <row r="23" spans="1:20" s="91" customFormat="1" ht="15" customHeight="1" x14ac:dyDescent="0.2">
      <c r="A23" s="25"/>
      <c r="B23" s="42"/>
      <c r="C23" s="26" t="s">
        <v>14</v>
      </c>
      <c r="D23" s="26"/>
      <c r="E23" s="43"/>
      <c r="F23" s="35"/>
      <c r="G23" s="26" t="s">
        <v>15</v>
      </c>
      <c r="H23" s="26"/>
      <c r="I23" s="26"/>
      <c r="J23" s="26"/>
      <c r="K23" s="62" t="s">
        <v>62</v>
      </c>
      <c r="L23" s="122"/>
      <c r="M23" s="123"/>
      <c r="N23" s="116"/>
      <c r="S23" s="117"/>
      <c r="T23" s="117"/>
    </row>
    <row r="24" spans="1:20" s="18" customFormat="1" ht="4.5" customHeight="1" x14ac:dyDescent="0.2">
      <c r="A24" s="31"/>
      <c r="B24" s="32"/>
      <c r="C24" s="32"/>
      <c r="D24" s="32"/>
      <c r="E24" s="32"/>
      <c r="F24" s="33"/>
      <c r="G24" s="32"/>
      <c r="H24" s="32"/>
      <c r="I24" s="32"/>
      <c r="J24" s="32"/>
      <c r="K24" s="32"/>
      <c r="L24" s="32"/>
      <c r="M24" s="32"/>
      <c r="N24" s="119"/>
      <c r="S24" s="102"/>
      <c r="T24" s="102"/>
    </row>
    <row r="25" spans="1:20" s="91" customFormat="1" ht="15" customHeight="1" x14ac:dyDescent="0.2">
      <c r="A25" s="25"/>
      <c r="B25" s="42"/>
      <c r="C25" s="26" t="s">
        <v>16</v>
      </c>
      <c r="D25" s="26"/>
      <c r="E25" s="43"/>
      <c r="F25" s="35"/>
      <c r="G25" s="26" t="s">
        <v>17</v>
      </c>
      <c r="H25" s="26"/>
      <c r="I25" s="26"/>
      <c r="J25" s="26"/>
      <c r="K25" s="26"/>
      <c r="L25" s="26"/>
      <c r="M25" s="26"/>
      <c r="N25" s="116"/>
      <c r="S25" s="117"/>
      <c r="T25" s="117"/>
    </row>
    <row r="26" spans="1:20" s="18" customFormat="1" ht="4.5" customHeight="1" x14ac:dyDescent="0.2">
      <c r="A26" s="31"/>
      <c r="B26" s="29"/>
      <c r="C26" s="29"/>
      <c r="D26" s="29"/>
      <c r="E26" s="29"/>
      <c r="F26" s="30"/>
      <c r="G26" s="29"/>
      <c r="H26" s="29"/>
      <c r="I26" s="29"/>
      <c r="J26" s="29"/>
      <c r="K26" s="29"/>
      <c r="L26" s="29"/>
      <c r="M26" s="29"/>
      <c r="N26" s="118"/>
      <c r="S26" s="102"/>
      <c r="T26" s="102"/>
    </row>
    <row r="27" spans="1:20" s="18" customFormat="1" ht="3.75" customHeight="1" x14ac:dyDescent="0.2">
      <c r="A27" s="31"/>
      <c r="B27" s="32"/>
      <c r="C27" s="32"/>
      <c r="D27" s="32"/>
      <c r="E27" s="32"/>
      <c r="F27" s="33"/>
      <c r="G27" s="32"/>
      <c r="H27" s="32"/>
      <c r="I27" s="32"/>
      <c r="J27" s="32"/>
      <c r="K27" s="32"/>
      <c r="L27" s="32"/>
      <c r="M27" s="32"/>
      <c r="N27" s="119"/>
      <c r="S27" s="102"/>
      <c r="T27" s="102"/>
    </row>
    <row r="28" spans="1:20" s="18" customFormat="1" ht="12.75" x14ac:dyDescent="0.2">
      <c r="A28" s="31"/>
      <c r="B28" s="40" t="s">
        <v>18</v>
      </c>
      <c r="C28" s="32"/>
      <c r="D28" s="32"/>
      <c r="E28" s="32"/>
      <c r="F28" s="33"/>
      <c r="G28" s="32"/>
      <c r="H28" s="32"/>
      <c r="I28" s="32"/>
      <c r="J28" s="32"/>
      <c r="K28" s="32"/>
      <c r="L28" s="32"/>
      <c r="M28" s="32"/>
      <c r="N28" s="119"/>
      <c r="S28" s="102"/>
      <c r="T28" s="102"/>
    </row>
    <row r="29" spans="1:20" s="91" customFormat="1" ht="15" customHeight="1" x14ac:dyDescent="0.2">
      <c r="A29" s="25"/>
      <c r="B29" s="42"/>
      <c r="C29" s="26" t="s">
        <v>19</v>
      </c>
      <c r="D29" s="26"/>
      <c r="E29" s="44">
        <v>39</v>
      </c>
      <c r="F29" s="35"/>
      <c r="G29" s="26" t="s">
        <v>20</v>
      </c>
      <c r="H29" s="26"/>
      <c r="I29" s="26"/>
      <c r="J29" s="26"/>
      <c r="K29" s="26"/>
      <c r="L29" s="26"/>
      <c r="M29" s="26"/>
      <c r="N29" s="116"/>
      <c r="S29" s="117"/>
      <c r="T29" s="117"/>
    </row>
    <row r="30" spans="1:20" s="18" customFormat="1" ht="4.5" customHeight="1" x14ac:dyDescent="0.2">
      <c r="A30" s="28"/>
      <c r="B30" s="29"/>
      <c r="C30" s="29"/>
      <c r="D30" s="29"/>
      <c r="E30" s="29"/>
      <c r="F30" s="30"/>
      <c r="G30" s="29"/>
      <c r="H30" s="29"/>
      <c r="I30" s="29"/>
      <c r="J30" s="29"/>
      <c r="K30" s="29"/>
      <c r="L30" s="29"/>
      <c r="M30" s="29"/>
      <c r="N30" s="118"/>
      <c r="S30" s="102"/>
      <c r="T30" s="102"/>
    </row>
    <row r="31" spans="1:20" s="32" customFormat="1" ht="12.75" x14ac:dyDescent="0.2">
      <c r="A31" s="31"/>
      <c r="B31" s="34" t="s">
        <v>21</v>
      </c>
      <c r="F31" s="33"/>
      <c r="N31" s="119"/>
      <c r="S31" s="124"/>
      <c r="T31" s="124"/>
    </row>
    <row r="32" spans="1:20" s="105" customFormat="1" ht="15" customHeight="1" x14ac:dyDescent="0.2">
      <c r="A32" s="36"/>
      <c r="B32" s="22" t="s">
        <v>22</v>
      </c>
      <c r="C32" s="37"/>
      <c r="D32" s="37"/>
      <c r="E32" s="37"/>
      <c r="F32" s="38"/>
      <c r="G32" s="37"/>
      <c r="H32" s="37"/>
      <c r="I32" s="37"/>
      <c r="J32" s="37"/>
      <c r="K32" s="37"/>
      <c r="L32" s="37"/>
      <c r="M32" s="37"/>
      <c r="N32" s="121"/>
      <c r="S32" s="109"/>
      <c r="T32" s="109"/>
    </row>
    <row r="33" spans="1:21" s="105" customFormat="1" ht="3.75" customHeight="1" x14ac:dyDescent="0.2">
      <c r="A33" s="39"/>
      <c r="B33" s="15"/>
      <c r="C33" s="15"/>
      <c r="D33" s="15"/>
      <c r="E33" s="15"/>
      <c r="F33" s="41"/>
      <c r="G33" s="15"/>
      <c r="H33" s="15"/>
      <c r="I33" s="15"/>
      <c r="J33" s="15"/>
      <c r="K33" s="15"/>
      <c r="L33" s="15"/>
      <c r="M33" s="15"/>
      <c r="N33" s="104"/>
      <c r="S33" s="109"/>
      <c r="T33" s="109"/>
    </row>
    <row r="34" spans="1:21" s="18" customFormat="1" ht="12.75" x14ac:dyDescent="0.2">
      <c r="A34" s="31"/>
      <c r="B34" s="32"/>
      <c r="C34" s="32"/>
      <c r="D34" s="45" t="s">
        <v>23</v>
      </c>
      <c r="E34" s="46"/>
      <c r="F34" s="47"/>
      <c r="G34" s="46"/>
      <c r="H34" s="32"/>
      <c r="I34" s="46"/>
      <c r="J34" s="32"/>
      <c r="K34" s="46"/>
      <c r="L34" s="32"/>
      <c r="M34" s="125" t="s">
        <v>63</v>
      </c>
      <c r="N34" s="119"/>
      <c r="S34" s="102"/>
      <c r="T34" s="102"/>
    </row>
    <row r="35" spans="1:21" s="91" customFormat="1" ht="11.25" x14ac:dyDescent="0.2">
      <c r="A35" s="25"/>
      <c r="B35" s="26" t="s">
        <v>8</v>
      </c>
      <c r="C35" s="26"/>
      <c r="D35" s="26"/>
      <c r="E35" s="44"/>
      <c r="F35" s="35"/>
      <c r="G35" s="48"/>
      <c r="H35" s="26"/>
      <c r="I35" s="48"/>
      <c r="J35" s="26"/>
      <c r="K35" s="48"/>
      <c r="L35" s="26"/>
      <c r="M35" s="126"/>
      <c r="N35" s="116"/>
      <c r="S35" s="117"/>
      <c r="T35" s="117"/>
    </row>
    <row r="36" spans="1:21" s="91" customFormat="1" ht="11.25" x14ac:dyDescent="0.2">
      <c r="A36" s="25"/>
      <c r="B36" s="26" t="s">
        <v>24</v>
      </c>
      <c r="C36" s="26"/>
      <c r="D36" s="26"/>
      <c r="E36" s="44"/>
      <c r="F36" s="35"/>
      <c r="G36" s="48"/>
      <c r="H36" s="26"/>
      <c r="I36" s="48"/>
      <c r="J36" s="26"/>
      <c r="K36" s="48"/>
      <c r="L36" s="26"/>
      <c r="M36" s="127"/>
      <c r="N36" s="116"/>
      <c r="S36" s="117"/>
      <c r="T36" s="117"/>
    </row>
    <row r="37" spans="1:21" ht="3.75" customHeight="1" x14ac:dyDescent="0.25">
      <c r="A37" s="49"/>
      <c r="B37" s="50"/>
      <c r="C37" s="50"/>
      <c r="D37" s="50"/>
      <c r="E37" s="51"/>
      <c r="F37" s="52"/>
      <c r="G37" s="50"/>
      <c r="H37" s="50"/>
      <c r="I37" s="50"/>
      <c r="J37" s="148"/>
      <c r="K37" s="148"/>
      <c r="L37" s="148"/>
      <c r="M37" s="148"/>
      <c r="N37" s="149"/>
    </row>
    <row r="38" spans="1:21" ht="3.75" customHeight="1" x14ac:dyDescent="0.25">
      <c r="A38" s="25"/>
      <c r="B38" s="26"/>
      <c r="C38" s="26"/>
      <c r="D38" s="26"/>
      <c r="E38" s="26"/>
      <c r="F38" s="35"/>
      <c r="G38" s="26"/>
      <c r="H38" s="26"/>
      <c r="I38" s="26"/>
      <c r="J38" s="148"/>
      <c r="K38" s="148"/>
      <c r="L38" s="148"/>
      <c r="M38" s="148"/>
      <c r="N38" s="149"/>
    </row>
    <row r="39" spans="1:21" x14ac:dyDescent="0.25">
      <c r="A39" s="39"/>
      <c r="B39" s="40" t="s">
        <v>25</v>
      </c>
      <c r="C39" s="15"/>
      <c r="D39" s="15"/>
      <c r="E39" s="53"/>
      <c r="F39" s="41"/>
      <c r="G39" s="15"/>
      <c r="H39" s="15"/>
      <c r="I39" s="15"/>
      <c r="J39" s="148"/>
      <c r="K39" s="148"/>
      <c r="L39" s="148"/>
      <c r="M39" s="148"/>
      <c r="N39" s="149"/>
      <c r="R39" s="105"/>
      <c r="S39" s="128">
        <f>E29/40</f>
        <v>0.97499999999999998</v>
      </c>
      <c r="T39" s="128">
        <v>1</v>
      </c>
      <c r="U39" s="105"/>
    </row>
    <row r="40" spans="1:21" ht="3.75" customHeight="1" x14ac:dyDescent="0.25">
      <c r="A40" s="25"/>
      <c r="B40" s="26"/>
      <c r="C40" s="26"/>
      <c r="D40" s="26"/>
      <c r="E40" s="26"/>
      <c r="F40" s="35"/>
      <c r="G40" s="26"/>
      <c r="H40" s="26"/>
      <c r="I40" s="26"/>
      <c r="J40" s="148"/>
      <c r="K40" s="148"/>
      <c r="L40" s="148"/>
      <c r="M40" s="148"/>
      <c r="N40" s="149"/>
      <c r="R40" s="91"/>
      <c r="S40" s="128"/>
      <c r="T40" s="128"/>
      <c r="U40" s="91"/>
    </row>
    <row r="41" spans="1:21" x14ac:dyDescent="0.25">
      <c r="A41" s="25"/>
      <c r="B41" s="26" t="s">
        <v>26</v>
      </c>
      <c r="C41" s="26"/>
      <c r="D41" s="26"/>
      <c r="E41" s="54"/>
      <c r="F41" s="55" t="s">
        <v>27</v>
      </c>
      <c r="G41" s="54"/>
      <c r="H41" s="56" t="s">
        <v>27</v>
      </c>
      <c r="I41" s="54"/>
      <c r="J41" s="55" t="s">
        <v>27</v>
      </c>
      <c r="K41" s="54"/>
      <c r="L41" s="56" t="s">
        <v>27</v>
      </c>
      <c r="M41" s="131">
        <f>E29/39</f>
        <v>1</v>
      </c>
      <c r="N41" s="149"/>
      <c r="R41" s="91"/>
      <c r="S41" s="128"/>
      <c r="T41" s="128"/>
      <c r="U41" s="91"/>
    </row>
    <row r="42" spans="1:21" x14ac:dyDescent="0.25">
      <c r="A42" s="25"/>
      <c r="B42" s="57" t="s">
        <v>28</v>
      </c>
      <c r="C42" s="57"/>
      <c r="D42" s="58"/>
      <c r="E42" s="54"/>
      <c r="F42" s="55" t="s">
        <v>27</v>
      </c>
      <c r="G42" s="54"/>
      <c r="H42" s="55" t="s">
        <v>27</v>
      </c>
      <c r="I42" s="54"/>
      <c r="J42" s="55" t="s">
        <v>27</v>
      </c>
      <c r="K42" s="54"/>
      <c r="L42" s="55" t="s">
        <v>27</v>
      </c>
      <c r="M42" s="132"/>
      <c r="N42" s="149"/>
      <c r="R42" s="91"/>
      <c r="S42" s="129" t="s">
        <v>64</v>
      </c>
      <c r="T42" s="129"/>
      <c r="U42" s="91" t="s">
        <v>65</v>
      </c>
    </row>
    <row r="43" spans="1:21" x14ac:dyDescent="0.25">
      <c r="A43" s="25"/>
      <c r="B43" s="59" t="s">
        <v>29</v>
      </c>
      <c r="C43" s="59"/>
      <c r="D43" s="60"/>
      <c r="E43" s="54"/>
      <c r="F43" s="55" t="s">
        <v>27</v>
      </c>
      <c r="G43" s="54"/>
      <c r="H43" s="55" t="s">
        <v>27</v>
      </c>
      <c r="I43" s="54"/>
      <c r="J43" s="55" t="s">
        <v>27</v>
      </c>
      <c r="K43" s="54"/>
      <c r="L43" s="55" t="s">
        <v>27</v>
      </c>
      <c r="M43" s="132"/>
      <c r="N43" s="149"/>
      <c r="R43" s="91" t="s">
        <v>66</v>
      </c>
      <c r="S43" s="117">
        <f>(E41*E66+G41*G66+I41*I66+K41*K66)</f>
        <v>0</v>
      </c>
      <c r="T43" s="117">
        <f>S43/S39</f>
        <v>0</v>
      </c>
      <c r="U43" s="91"/>
    </row>
    <row r="44" spans="1:21" x14ac:dyDescent="0.25">
      <c r="A44" s="61"/>
      <c r="B44" s="62"/>
      <c r="C44" s="63"/>
      <c r="D44" s="62" t="s">
        <v>30</v>
      </c>
      <c r="E44" s="64">
        <f>SUM(E41:E43)</f>
        <v>0</v>
      </c>
      <c r="F44" s="65" t="s">
        <v>27</v>
      </c>
      <c r="G44" s="64">
        <f>SUM(G41:G43)</f>
        <v>0</v>
      </c>
      <c r="H44" s="66" t="s">
        <v>27</v>
      </c>
      <c r="I44" s="64">
        <f>SUM(I41:I43)</f>
        <v>0</v>
      </c>
      <c r="J44" s="65" t="s">
        <v>27</v>
      </c>
      <c r="K44" s="64">
        <f>SUM(K41:K43)</f>
        <v>0</v>
      </c>
      <c r="L44" s="84" t="s">
        <v>27</v>
      </c>
      <c r="M44" s="148"/>
      <c r="N44" s="149"/>
      <c r="R44" s="91" t="s">
        <v>67</v>
      </c>
      <c r="S44" s="117">
        <f>E70</f>
        <v>0</v>
      </c>
      <c r="T44" s="117">
        <f>S44/S39</f>
        <v>0</v>
      </c>
      <c r="U44" s="91"/>
    </row>
    <row r="45" spans="1:21" x14ac:dyDescent="0.25">
      <c r="A45" s="61"/>
      <c r="B45" s="62"/>
      <c r="C45" s="63"/>
      <c r="D45" s="62" t="s">
        <v>31</v>
      </c>
      <c r="E45" s="67"/>
      <c r="F45" s="65" t="s">
        <v>27</v>
      </c>
      <c r="G45" s="68"/>
      <c r="H45" s="65" t="s">
        <v>27</v>
      </c>
      <c r="I45" s="68"/>
      <c r="J45" s="65" t="s">
        <v>27</v>
      </c>
      <c r="K45" s="68"/>
      <c r="L45" s="84" t="s">
        <v>27</v>
      </c>
      <c r="M45" s="148"/>
      <c r="N45" s="149"/>
      <c r="R45" s="91"/>
      <c r="S45" s="117"/>
      <c r="T45" s="117"/>
      <c r="U45" s="91"/>
    </row>
    <row r="46" spans="1:21" ht="11.25" customHeight="1" x14ac:dyDescent="0.25">
      <c r="A46" s="25"/>
      <c r="B46" s="26"/>
      <c r="C46" s="26"/>
      <c r="D46" s="26"/>
      <c r="E46" s="69"/>
      <c r="F46" s="70"/>
      <c r="G46" s="71"/>
      <c r="H46" s="72"/>
      <c r="I46" s="71"/>
      <c r="J46" s="70"/>
      <c r="K46" s="71"/>
      <c r="L46" s="72"/>
      <c r="M46" s="148"/>
      <c r="N46" s="149"/>
      <c r="R46" s="91" t="s">
        <v>68</v>
      </c>
      <c r="S46" s="117">
        <f>S43+S44</f>
        <v>0</v>
      </c>
      <c r="T46" s="117">
        <f>T43+T44</f>
        <v>0</v>
      </c>
      <c r="U46" s="91"/>
    </row>
    <row r="47" spans="1:21" x14ac:dyDescent="0.25">
      <c r="A47" s="39"/>
      <c r="B47" s="40" t="s">
        <v>32</v>
      </c>
      <c r="C47" s="15"/>
      <c r="D47" s="15"/>
      <c r="E47" s="73"/>
      <c r="F47" s="74"/>
      <c r="G47" s="73"/>
      <c r="H47" s="75"/>
      <c r="I47" s="73"/>
      <c r="J47" s="74"/>
      <c r="K47" s="73"/>
      <c r="L47" s="75"/>
      <c r="M47" s="148"/>
      <c r="N47" s="149"/>
      <c r="R47" s="105" t="s">
        <v>69</v>
      </c>
      <c r="S47" s="109">
        <v>66150</v>
      </c>
      <c r="T47" s="109">
        <v>66150</v>
      </c>
      <c r="U47" s="117">
        <v>96600</v>
      </c>
    </row>
    <row r="48" spans="1:21" ht="3.75" customHeight="1" x14ac:dyDescent="0.25">
      <c r="A48" s="25"/>
      <c r="B48" s="26"/>
      <c r="C48" s="26"/>
      <c r="D48" s="26"/>
      <c r="E48" s="71"/>
      <c r="F48" s="70"/>
      <c r="G48" s="71"/>
      <c r="H48" s="72"/>
      <c r="I48" s="71"/>
      <c r="J48" s="70"/>
      <c r="K48" s="71"/>
      <c r="L48" s="72"/>
      <c r="M48" s="148"/>
      <c r="N48" s="149"/>
      <c r="R48" s="91"/>
      <c r="S48" s="117"/>
      <c r="T48" s="117"/>
      <c r="U48" s="91"/>
    </row>
    <row r="49" spans="1:21" s="91" customFormat="1" ht="15" customHeight="1" x14ac:dyDescent="0.2">
      <c r="A49" s="25"/>
      <c r="B49" s="26" t="s">
        <v>33</v>
      </c>
      <c r="C49" s="26"/>
      <c r="D49" s="26"/>
      <c r="E49" s="153">
        <f>IF(E29=0,0,IF(E41/E29*39&gt;S52,(S52/39*E29+E42+E43)*M49,E45*M49))</f>
        <v>0</v>
      </c>
      <c r="F49" s="154" t="s">
        <v>27</v>
      </c>
      <c r="G49" s="153">
        <f>IF(E29=0,0,IF(G41/E29*39&gt;S52,(S52/39*E29+G42+G43)*M49,G45*M49))</f>
        <v>0</v>
      </c>
      <c r="H49" s="155" t="s">
        <v>27</v>
      </c>
      <c r="I49" s="153">
        <f>IF(E29=0,0,IF(I41/E29*39&gt;S52,(S52/39*E29+I42+I43)*M49,I45*M49))</f>
        <v>0</v>
      </c>
      <c r="J49" s="156" t="s">
        <v>27</v>
      </c>
      <c r="K49" s="153">
        <f>IF(E29=0,0,IF(K41/E29*39&gt;S52,(S52/39*E29+K42+K43)*M49,K45*M49))</f>
        <v>0</v>
      </c>
      <c r="L49" s="86" t="s">
        <v>27</v>
      </c>
      <c r="M49" s="133">
        <v>1.2999999999999999E-2</v>
      </c>
      <c r="N49" s="116"/>
      <c r="R49" s="91" t="s">
        <v>70</v>
      </c>
      <c r="S49" s="117">
        <f>S46-S47</f>
        <v>-66150</v>
      </c>
      <c r="T49" s="117">
        <f>T46-T47</f>
        <v>-66150</v>
      </c>
    </row>
    <row r="50" spans="1:21" s="91" customFormat="1" ht="15" customHeight="1" x14ac:dyDescent="0.2">
      <c r="A50" s="25"/>
      <c r="B50" s="26" t="s">
        <v>34</v>
      </c>
      <c r="C50" s="26"/>
      <c r="D50" s="26"/>
      <c r="E50" s="153">
        <f>IF(E29=0,0,IF(E41/E29*39&gt;U52,(U52/39*E29+E42+E43)*M50,E45*M50))</f>
        <v>0</v>
      </c>
      <c r="F50" s="154" t="s">
        <v>27</v>
      </c>
      <c r="G50" s="153">
        <f>IF(E29=0,0,IF(G41/E29*39&gt;U52,(U52/39*E29+G42+G43)*M50,G45*M50))</f>
        <v>0</v>
      </c>
      <c r="H50" s="155" t="s">
        <v>27</v>
      </c>
      <c r="I50" s="153">
        <f>IF(E29=0,0,IF(I41/E29*39&gt;U52,(U52/39*E29+I42+I43)*M50,I45*M50))</f>
        <v>0</v>
      </c>
      <c r="J50" s="156" t="s">
        <v>27</v>
      </c>
      <c r="K50" s="153">
        <f>IF(E29=0,0,IF(K41/E29*39&gt;T52,(T52/39*E29+K42+K43)*M50,K45*M50))</f>
        <v>0</v>
      </c>
      <c r="L50" s="86" t="s">
        <v>27</v>
      </c>
      <c r="M50" s="133">
        <v>9.2999999999999999E-2</v>
      </c>
      <c r="N50" s="116"/>
      <c r="R50" s="91" t="s">
        <v>71</v>
      </c>
      <c r="S50" s="117">
        <f>S44-S49</f>
        <v>66150</v>
      </c>
      <c r="T50" s="117">
        <f>T44-T49</f>
        <v>66150</v>
      </c>
    </row>
    <row r="51" spans="1:21" s="91" customFormat="1" ht="15" customHeight="1" x14ac:dyDescent="0.2">
      <c r="A51" s="25"/>
      <c r="B51" s="26" t="s">
        <v>35</v>
      </c>
      <c r="C51" s="26"/>
      <c r="D51" s="26"/>
      <c r="E51" s="153">
        <f>IF(E29=0,0,IF(E41/E29*39&gt;U52,(U52/39*E29+E42+E43)*M51,E45*M51))</f>
        <v>0</v>
      </c>
      <c r="F51" s="154" t="s">
        <v>27</v>
      </c>
      <c r="G51" s="153">
        <f>IF(E29=0,0,IF(G41/E29*39&gt;U52,(U52/39*E29+G42+G43)*M51,G45*M51))</f>
        <v>0</v>
      </c>
      <c r="H51" s="155" t="s">
        <v>27</v>
      </c>
      <c r="I51" s="153">
        <f>IF(E29=0,0,IF(I41/E29*39&gt;U52,(U52/39*E29+I42+I43)*M51,I45*M51))</f>
        <v>0</v>
      </c>
      <c r="J51" s="156" t="s">
        <v>27</v>
      </c>
      <c r="K51" s="153">
        <f>IF(E29=0,0,IF(K41/E29*39&gt;T52,(T52/39*E29+K42+K43)*M51,K45*M51))</f>
        <v>0</v>
      </c>
      <c r="L51" s="86" t="s">
        <v>27</v>
      </c>
      <c r="M51" s="133">
        <v>1.2999999999999999E-2</v>
      </c>
      <c r="N51" s="116"/>
      <c r="R51" s="91" t="s">
        <v>72</v>
      </c>
      <c r="S51" s="130">
        <f>M71-M49-M52-M53</f>
        <v>0.106</v>
      </c>
      <c r="T51" s="130">
        <f>M71-M49-M52-M53</f>
        <v>0.106</v>
      </c>
    </row>
    <row r="52" spans="1:21" s="91" customFormat="1" ht="15" customHeight="1" x14ac:dyDescent="0.2">
      <c r="A52" s="25"/>
      <c r="B52" s="26" t="s">
        <v>36</v>
      </c>
      <c r="C52" s="26"/>
      <c r="D52" s="26"/>
      <c r="E52" s="153">
        <f>IF(E29=0,0,IF(E41/E29*39&gt;S52,(S52/39*E29+E42+E43)*M52,E45*M52))</f>
        <v>0</v>
      </c>
      <c r="F52" s="154" t="s">
        <v>27</v>
      </c>
      <c r="G52" s="153">
        <f>IF(E29=0,0,IF(G41/E29*39&gt;S52,(S52/39*E29+G42+G43)*M52,G45*M52))</f>
        <v>0</v>
      </c>
      <c r="H52" s="155" t="s">
        <v>27</v>
      </c>
      <c r="I52" s="153">
        <f>IF(E29=0,0,IF(I41/E29*39&gt;S52,(S52/39*E29+I42+I43)*M52,I45*M52))</f>
        <v>0</v>
      </c>
      <c r="J52" s="156" t="s">
        <v>27</v>
      </c>
      <c r="K52" s="153">
        <f>IF(E29=0,0,IF(K41/E29*39&gt;S52,(S52/39*E29+K42+K43)*M52,K45*M52))</f>
        <v>0</v>
      </c>
      <c r="L52" s="86" t="s">
        <v>27</v>
      </c>
      <c r="M52" s="133">
        <v>7.2999999999999995E-2</v>
      </c>
      <c r="N52" s="116"/>
      <c r="R52" s="91" t="s">
        <v>73</v>
      </c>
      <c r="S52" s="117">
        <v>5512.5</v>
      </c>
      <c r="T52" s="117">
        <v>5512.5</v>
      </c>
      <c r="U52" s="117">
        <v>8050</v>
      </c>
    </row>
    <row r="53" spans="1:21" s="91" customFormat="1" ht="15" customHeight="1" x14ac:dyDescent="0.2">
      <c r="A53" s="25"/>
      <c r="B53" s="76" t="s">
        <v>37</v>
      </c>
      <c r="C53" s="26"/>
      <c r="D53" s="26"/>
      <c r="E53" s="153">
        <f>IF(E29=0,0,IF(E41/E29*39&gt;S52,(S52/39*E29+E42+E43)*M53,E45*M53))</f>
        <v>0</v>
      </c>
      <c r="F53" s="154" t="s">
        <v>27</v>
      </c>
      <c r="G53" s="153">
        <f>IF(E29=0,0,IF(G41/E29*39&gt;S52,(S52/39*E29+G42+G43)*M53,G45*M53))</f>
        <v>0</v>
      </c>
      <c r="H53" s="155" t="s">
        <v>27</v>
      </c>
      <c r="I53" s="153">
        <f>IF(E29=0,0,IF(I41/E29*39&gt;S52,(S52/39*E29+I42+I43)*M53,I45*M53))</f>
        <v>0</v>
      </c>
      <c r="J53" s="156" t="s">
        <v>27</v>
      </c>
      <c r="K53" s="153">
        <f>IF(E29=0,0,IF(K41/E29*39&gt;S52,(S52/39*E29+K42+K43)*M53,K45*M53))</f>
        <v>0</v>
      </c>
      <c r="L53" s="86" t="s">
        <v>27</v>
      </c>
      <c r="M53" s="133"/>
      <c r="N53" s="116"/>
    </row>
    <row r="54" spans="1:21" s="91" customFormat="1" ht="15" customHeight="1" x14ac:dyDescent="0.2">
      <c r="A54" s="25"/>
      <c r="B54" s="63"/>
      <c r="C54" s="63"/>
      <c r="D54" s="62" t="s">
        <v>30</v>
      </c>
      <c r="E54" s="77">
        <f>SUM(E49:E53)</f>
        <v>0</v>
      </c>
      <c r="F54" s="55" t="s">
        <v>27</v>
      </c>
      <c r="G54" s="77">
        <f>SUM(G49:G53)</f>
        <v>0</v>
      </c>
      <c r="H54" s="56" t="s">
        <v>27</v>
      </c>
      <c r="I54" s="77">
        <f>SUM(I49:I53)</f>
        <v>0</v>
      </c>
      <c r="J54" s="86" t="s">
        <v>27</v>
      </c>
      <c r="K54" s="77">
        <f>SUM(K49:K53)</f>
        <v>0</v>
      </c>
      <c r="L54" s="86" t="s">
        <v>27</v>
      </c>
      <c r="M54" s="76"/>
      <c r="N54" s="116"/>
      <c r="S54" s="117"/>
      <c r="T54" s="117"/>
    </row>
    <row r="55" spans="1:21" s="91" customFormat="1" ht="15" customHeight="1" x14ac:dyDescent="0.2">
      <c r="A55" s="25"/>
      <c r="B55" s="40" t="s">
        <v>38</v>
      </c>
      <c r="C55" s="63"/>
      <c r="D55" s="62"/>
      <c r="E55" s="78"/>
      <c r="F55" s="79"/>
      <c r="G55" s="78"/>
      <c r="H55" s="80"/>
      <c r="I55" s="78"/>
      <c r="J55" s="134"/>
      <c r="K55" s="78"/>
      <c r="L55" s="134"/>
      <c r="M55" s="76"/>
      <c r="N55" s="116"/>
      <c r="S55" s="117"/>
      <c r="T55" s="117"/>
    </row>
    <row r="56" spans="1:21" s="91" customFormat="1" ht="15" customHeight="1" x14ac:dyDescent="0.2">
      <c r="A56" s="25"/>
      <c r="B56" s="26" t="s">
        <v>39</v>
      </c>
      <c r="C56" s="26"/>
      <c r="D56" s="26"/>
      <c r="E56" s="153">
        <f>(E44-E43)*M56</f>
        <v>0</v>
      </c>
      <c r="F56" s="154" t="s">
        <v>27</v>
      </c>
      <c r="G56" s="153">
        <f>(G44-G43)*M56</f>
        <v>0</v>
      </c>
      <c r="H56" s="155" t="s">
        <v>27</v>
      </c>
      <c r="I56" s="153">
        <f>(I44-I43)*M56</f>
        <v>0</v>
      </c>
      <c r="J56" s="156" t="s">
        <v>27</v>
      </c>
      <c r="K56" s="153">
        <f>(K44-K43)*M56</f>
        <v>0</v>
      </c>
      <c r="L56" s="86" t="s">
        <v>27</v>
      </c>
      <c r="M56" s="133"/>
      <c r="N56" s="116"/>
      <c r="S56" s="117"/>
      <c r="T56" s="117"/>
    </row>
    <row r="57" spans="1:21" s="91" customFormat="1" ht="15" customHeight="1" x14ac:dyDescent="0.2">
      <c r="A57" s="25"/>
      <c r="B57" s="59"/>
      <c r="C57" s="59"/>
      <c r="D57" s="60"/>
      <c r="E57" s="153">
        <f>$E$45*M57</f>
        <v>0</v>
      </c>
      <c r="F57" s="154" t="s">
        <v>27</v>
      </c>
      <c r="G57" s="153">
        <f>$G$45*M57</f>
        <v>0</v>
      </c>
      <c r="H57" s="155" t="s">
        <v>27</v>
      </c>
      <c r="I57" s="153">
        <f>$I$45*M57</f>
        <v>0</v>
      </c>
      <c r="J57" s="156" t="s">
        <v>27</v>
      </c>
      <c r="K57" s="153">
        <f>$K$45*M57</f>
        <v>0</v>
      </c>
      <c r="L57" s="86" t="s">
        <v>27</v>
      </c>
      <c r="M57" s="133"/>
      <c r="N57" s="116"/>
      <c r="S57" s="117"/>
      <c r="T57" s="117"/>
    </row>
    <row r="58" spans="1:21" s="91" customFormat="1" ht="15" customHeight="1" x14ac:dyDescent="0.2">
      <c r="A58" s="25"/>
      <c r="B58" s="63"/>
      <c r="C58" s="63"/>
      <c r="D58" s="62" t="s">
        <v>30</v>
      </c>
      <c r="E58" s="77">
        <f>SUM(E56:E57)</f>
        <v>0</v>
      </c>
      <c r="F58" s="55" t="s">
        <v>27</v>
      </c>
      <c r="G58" s="77">
        <f>SUM(G56:G57)</f>
        <v>0</v>
      </c>
      <c r="H58" s="56" t="s">
        <v>27</v>
      </c>
      <c r="I58" s="77">
        <f>SUM(I56:I57)</f>
        <v>0</v>
      </c>
      <c r="J58" s="86" t="s">
        <v>27</v>
      </c>
      <c r="K58" s="77">
        <f>SUM(K56:K57)</f>
        <v>0</v>
      </c>
      <c r="L58" s="86" t="s">
        <v>27</v>
      </c>
      <c r="M58" s="76"/>
      <c r="N58" s="116"/>
      <c r="S58" s="117"/>
      <c r="T58" s="117"/>
    </row>
    <row r="59" spans="1:21" s="91" customFormat="1" ht="15" customHeight="1" x14ac:dyDescent="0.2">
      <c r="A59" s="25"/>
      <c r="B59" s="40" t="s">
        <v>40</v>
      </c>
      <c r="C59" s="63"/>
      <c r="D59" s="62"/>
      <c r="E59" s="78"/>
      <c r="F59" s="79"/>
      <c r="G59" s="78"/>
      <c r="H59" s="80"/>
      <c r="I59" s="78"/>
      <c r="J59" s="134"/>
      <c r="K59" s="78"/>
      <c r="L59" s="134"/>
      <c r="M59" s="76"/>
      <c r="N59" s="116"/>
      <c r="S59" s="117"/>
      <c r="T59" s="117"/>
    </row>
    <row r="60" spans="1:21" s="91" customFormat="1" ht="15" customHeight="1" x14ac:dyDescent="0.2">
      <c r="A60" s="25"/>
      <c r="B60" s="81" t="s">
        <v>41</v>
      </c>
      <c r="C60" s="26"/>
      <c r="D60" s="26"/>
      <c r="E60" s="153">
        <f>$E$45*M60</f>
        <v>0</v>
      </c>
      <c r="F60" s="154" t="s">
        <v>27</v>
      </c>
      <c r="G60" s="153">
        <f>$G$45*M60</f>
        <v>0</v>
      </c>
      <c r="H60" s="155" t="s">
        <v>27</v>
      </c>
      <c r="I60" s="153">
        <f>$I$45*M60</f>
        <v>0</v>
      </c>
      <c r="J60" s="156" t="s">
        <v>27</v>
      </c>
      <c r="K60" s="153">
        <f>$K$45*M60</f>
        <v>0</v>
      </c>
      <c r="L60" s="86" t="s">
        <v>27</v>
      </c>
      <c r="M60" s="133"/>
      <c r="N60" s="116"/>
      <c r="S60" s="117"/>
      <c r="T60" s="117"/>
    </row>
    <row r="61" spans="1:21" s="91" customFormat="1" ht="15" customHeight="1" x14ac:dyDescent="0.2">
      <c r="A61" s="25"/>
      <c r="B61" s="26" t="s">
        <v>42</v>
      </c>
      <c r="C61" s="26"/>
      <c r="D61" s="26"/>
      <c r="E61" s="153">
        <f>$E$45*M61</f>
        <v>0</v>
      </c>
      <c r="F61" s="154" t="s">
        <v>27</v>
      </c>
      <c r="G61" s="153">
        <f>$G$45*M61</f>
        <v>0</v>
      </c>
      <c r="H61" s="155" t="s">
        <v>27</v>
      </c>
      <c r="I61" s="153">
        <f>$I$45*M61</f>
        <v>0</v>
      </c>
      <c r="J61" s="156" t="s">
        <v>27</v>
      </c>
      <c r="K61" s="153">
        <f>$K$45*M61</f>
        <v>0</v>
      </c>
      <c r="L61" s="86" t="s">
        <v>27</v>
      </c>
      <c r="M61" s="133"/>
      <c r="N61" s="116"/>
      <c r="S61" s="117"/>
      <c r="T61" s="117"/>
    </row>
    <row r="62" spans="1:21" s="91" customFormat="1" ht="15" customHeight="1" x14ac:dyDescent="0.2">
      <c r="A62" s="25"/>
      <c r="B62" s="26" t="s">
        <v>43</v>
      </c>
      <c r="C62" s="26"/>
      <c r="D62" s="26"/>
      <c r="E62" s="153">
        <f>$E$45*M62</f>
        <v>0</v>
      </c>
      <c r="F62" s="154" t="s">
        <v>27</v>
      </c>
      <c r="G62" s="153">
        <f>$G$45*M62</f>
        <v>0</v>
      </c>
      <c r="H62" s="155" t="s">
        <v>27</v>
      </c>
      <c r="I62" s="153">
        <f>$I$45*M62</f>
        <v>0</v>
      </c>
      <c r="J62" s="156" t="s">
        <v>27</v>
      </c>
      <c r="K62" s="153">
        <f>$K$45*M62</f>
        <v>0</v>
      </c>
      <c r="L62" s="86" t="s">
        <v>27</v>
      </c>
      <c r="M62" s="133">
        <v>5.9999999999999995E-4</v>
      </c>
      <c r="N62" s="116"/>
      <c r="S62" s="117"/>
      <c r="T62" s="117"/>
    </row>
    <row r="63" spans="1:21" s="91" customFormat="1" ht="15" customHeight="1" x14ac:dyDescent="0.2">
      <c r="A63" s="25"/>
      <c r="B63" s="63"/>
      <c r="C63" s="63"/>
      <c r="D63" s="62" t="s">
        <v>30</v>
      </c>
      <c r="E63" s="77">
        <f>SUM(E60:E62)</f>
        <v>0</v>
      </c>
      <c r="F63" s="55" t="s">
        <v>27</v>
      </c>
      <c r="G63" s="77">
        <f>SUM(G60:G62)</f>
        <v>0</v>
      </c>
      <c r="H63" s="55" t="s">
        <v>27</v>
      </c>
      <c r="I63" s="77">
        <f>SUM(I60:I62)</f>
        <v>0</v>
      </c>
      <c r="J63" s="55" t="s">
        <v>27</v>
      </c>
      <c r="K63" s="77">
        <f>SUM(K60:K62)</f>
        <v>0</v>
      </c>
      <c r="L63" s="55" t="s">
        <v>27</v>
      </c>
      <c r="M63" s="76"/>
      <c r="N63" s="116"/>
      <c r="S63" s="117"/>
      <c r="T63" s="117"/>
    </row>
    <row r="64" spans="1:21" s="137" customFormat="1" ht="15" customHeight="1" x14ac:dyDescent="0.2">
      <c r="A64" s="61"/>
      <c r="B64" s="63" t="s">
        <v>44</v>
      </c>
      <c r="C64" s="63"/>
      <c r="D64" s="63"/>
      <c r="E64" s="64">
        <f>E44+E54+E58+E63</f>
        <v>0</v>
      </c>
      <c r="F64" s="65" t="s">
        <v>27</v>
      </c>
      <c r="G64" s="64">
        <f>G44+G54+G58+G63</f>
        <v>0</v>
      </c>
      <c r="H64" s="66" t="s">
        <v>27</v>
      </c>
      <c r="I64" s="64">
        <f>I44+I54+I58+I63</f>
        <v>0</v>
      </c>
      <c r="J64" s="65" t="s">
        <v>27</v>
      </c>
      <c r="K64" s="64">
        <f>K44+K54+K58+K63</f>
        <v>0</v>
      </c>
      <c r="L64" s="135" t="s">
        <v>27</v>
      </c>
      <c r="M64" s="63"/>
      <c r="N64" s="136"/>
      <c r="R64" s="91"/>
      <c r="S64" s="117"/>
      <c r="T64" s="117"/>
      <c r="U64" s="91"/>
    </row>
    <row r="65" spans="1:21" s="91" customFormat="1" ht="15" customHeight="1" x14ac:dyDescent="0.2">
      <c r="A65" s="25"/>
      <c r="B65" s="40" t="s">
        <v>45</v>
      </c>
      <c r="C65" s="26"/>
      <c r="D65" s="26"/>
      <c r="E65" s="78"/>
      <c r="F65" s="70"/>
      <c r="G65" s="82"/>
      <c r="H65" s="72"/>
      <c r="I65" s="82"/>
      <c r="J65" s="138"/>
      <c r="K65" s="82"/>
      <c r="L65" s="138"/>
      <c r="M65" s="26"/>
      <c r="N65" s="116"/>
      <c r="R65" s="137"/>
      <c r="S65" s="139"/>
      <c r="T65" s="139"/>
      <c r="U65" s="137"/>
    </row>
    <row r="66" spans="1:21" s="91" customFormat="1" ht="15" customHeight="1" x14ac:dyDescent="0.2">
      <c r="A66" s="25"/>
      <c r="B66" s="26" t="s">
        <v>46</v>
      </c>
      <c r="C66" s="26"/>
      <c r="D66" s="26"/>
      <c r="E66" s="83">
        <v>12</v>
      </c>
      <c r="F66" s="70"/>
      <c r="G66" s="83"/>
      <c r="H66" s="72"/>
      <c r="I66" s="83"/>
      <c r="J66" s="140"/>
      <c r="K66" s="83"/>
      <c r="L66" s="140"/>
      <c r="M66" s="26"/>
      <c r="N66" s="116"/>
      <c r="S66" s="117"/>
      <c r="T66" s="117"/>
    </row>
    <row r="67" spans="1:21" s="91" customFormat="1" ht="15" customHeight="1" x14ac:dyDescent="0.2">
      <c r="A67" s="25"/>
      <c r="B67" s="26" t="s">
        <v>47</v>
      </c>
      <c r="C67" s="26"/>
      <c r="D67" s="26"/>
      <c r="E67" s="64">
        <f>E64*E66</f>
        <v>0</v>
      </c>
      <c r="F67" s="84" t="s">
        <v>27</v>
      </c>
      <c r="G67" s="64">
        <f>G64*G66</f>
        <v>0</v>
      </c>
      <c r="H67" s="84" t="s">
        <v>27</v>
      </c>
      <c r="I67" s="64">
        <f>I64*I66</f>
        <v>0</v>
      </c>
      <c r="J67" s="84" t="s">
        <v>27</v>
      </c>
      <c r="K67" s="64">
        <f>K64*K66</f>
        <v>0</v>
      </c>
      <c r="L67" s="84" t="s">
        <v>27</v>
      </c>
      <c r="M67" s="26"/>
      <c r="N67" s="116"/>
      <c r="S67" s="117"/>
      <c r="T67" s="117"/>
    </row>
    <row r="68" spans="1:21" s="91" customFormat="1" ht="5.25" customHeight="1" x14ac:dyDescent="0.2">
      <c r="A68" s="25"/>
      <c r="B68" s="26"/>
      <c r="C68" s="26"/>
      <c r="D68" s="26"/>
      <c r="E68" s="85"/>
      <c r="F68" s="35"/>
      <c r="G68" s="26"/>
      <c r="H68" s="26"/>
      <c r="I68" s="26"/>
      <c r="J68" s="26"/>
      <c r="K68" s="26"/>
      <c r="L68" s="26"/>
      <c r="M68" s="26"/>
      <c r="N68" s="116"/>
      <c r="S68" s="117"/>
      <c r="T68" s="117"/>
    </row>
    <row r="69" spans="1:21" s="137" customFormat="1" ht="12.75" customHeight="1" x14ac:dyDescent="0.2">
      <c r="A69" s="61"/>
      <c r="B69" s="63" t="s">
        <v>48</v>
      </c>
      <c r="C69" s="63"/>
      <c r="D69" s="63"/>
      <c r="E69" s="64">
        <f>E67+G67+I67+K67</f>
        <v>0</v>
      </c>
      <c r="F69" s="86" t="s">
        <v>27</v>
      </c>
      <c r="G69" s="63"/>
      <c r="H69" s="63"/>
      <c r="I69" s="63"/>
      <c r="J69" s="63"/>
      <c r="K69" s="63"/>
      <c r="L69" s="63"/>
      <c r="M69" s="84" t="s">
        <v>74</v>
      </c>
      <c r="N69" s="136"/>
      <c r="R69" s="91"/>
      <c r="S69" s="117"/>
      <c r="T69" s="117"/>
      <c r="U69" s="91"/>
    </row>
    <row r="70" spans="1:21" s="137" customFormat="1" ht="12.75" customHeight="1" x14ac:dyDescent="0.2">
      <c r="A70" s="61"/>
      <c r="B70" s="87" t="s">
        <v>49</v>
      </c>
      <c r="C70" s="87"/>
      <c r="D70" s="88"/>
      <c r="E70" s="54"/>
      <c r="F70" s="86" t="s">
        <v>27</v>
      </c>
      <c r="G70" s="63"/>
      <c r="H70" s="63"/>
      <c r="I70" s="63"/>
      <c r="J70" s="63"/>
      <c r="K70" s="63"/>
      <c r="L70" s="63"/>
      <c r="M70" s="133"/>
      <c r="N70" s="136"/>
      <c r="S70" s="139"/>
      <c r="T70" s="139"/>
    </row>
    <row r="71" spans="1:21" s="137" customFormat="1" ht="12.75" customHeight="1" x14ac:dyDescent="0.2">
      <c r="A71" s="61"/>
      <c r="B71" s="87" t="s">
        <v>50</v>
      </c>
      <c r="C71" s="87"/>
      <c r="D71" s="88"/>
      <c r="E71" s="77">
        <f>IF(T43&gt;T47,S44*S51,IF(T43+T44&gt;T47,T50*M71+T49*S51,S44*M71))</f>
        <v>0</v>
      </c>
      <c r="F71" s="86" t="s">
        <v>27</v>
      </c>
      <c r="G71" s="63"/>
      <c r="H71" s="63"/>
      <c r="I71" s="63"/>
      <c r="J71" s="63"/>
      <c r="K71" s="63"/>
      <c r="L71" s="63"/>
      <c r="M71" s="141">
        <f>SUM(M49:M53)</f>
        <v>0.192</v>
      </c>
      <c r="N71" s="136"/>
      <c r="S71" s="139"/>
      <c r="T71" s="139"/>
    </row>
    <row r="72" spans="1:21" s="91" customFormat="1" ht="12.75" customHeight="1" x14ac:dyDescent="0.2">
      <c r="A72" s="25"/>
      <c r="B72" s="87" t="s">
        <v>51</v>
      </c>
      <c r="C72" s="87"/>
      <c r="D72" s="88"/>
      <c r="E72" s="77">
        <f>$E$70*M72</f>
        <v>0</v>
      </c>
      <c r="F72" s="86" t="s">
        <v>27</v>
      </c>
      <c r="G72" s="89"/>
      <c r="H72" s="26"/>
      <c r="I72" s="26"/>
      <c r="J72" s="26"/>
      <c r="K72" s="26"/>
      <c r="L72" s="26"/>
      <c r="M72" s="141">
        <f>SUM(M56:M57)</f>
        <v>0</v>
      </c>
      <c r="N72" s="116"/>
      <c r="R72" s="137"/>
      <c r="S72" s="139"/>
      <c r="T72" s="139"/>
      <c r="U72" s="137"/>
    </row>
    <row r="73" spans="1:21" s="91" customFormat="1" ht="12.75" customHeight="1" x14ac:dyDescent="0.2">
      <c r="A73" s="25"/>
      <c r="B73" s="87" t="s">
        <v>52</v>
      </c>
      <c r="C73" s="87"/>
      <c r="D73" s="88"/>
      <c r="E73" s="77">
        <f>$E$70*M73</f>
        <v>0</v>
      </c>
      <c r="F73" s="86" t="s">
        <v>27</v>
      </c>
      <c r="G73" s="26"/>
      <c r="H73" s="26"/>
      <c r="I73" s="26"/>
      <c r="J73" s="26"/>
      <c r="K73" s="26"/>
      <c r="L73" s="26"/>
      <c r="M73" s="141">
        <f>M60+M62</f>
        <v>5.9999999999999995E-4</v>
      </c>
      <c r="N73" s="116"/>
      <c r="S73" s="117"/>
      <c r="T73" s="117"/>
    </row>
    <row r="74" spans="1:21" s="91" customFormat="1" ht="12.75" hidden="1" customHeight="1" x14ac:dyDescent="0.2">
      <c r="A74" s="25"/>
      <c r="B74" s="87"/>
      <c r="C74" s="87"/>
      <c r="D74" s="88"/>
      <c r="E74" s="90">
        <f>$E$70*M74</f>
        <v>0</v>
      </c>
      <c r="F74" s="86" t="s">
        <v>27</v>
      </c>
      <c r="G74" s="26"/>
      <c r="H74" s="26"/>
      <c r="I74" s="26"/>
      <c r="J74" s="26"/>
      <c r="K74" s="26"/>
      <c r="L74" s="26"/>
      <c r="M74" s="142"/>
      <c r="N74" s="116"/>
      <c r="S74" s="117"/>
      <c r="T74" s="117"/>
    </row>
    <row r="75" spans="1:21" s="91" customFormat="1" ht="12.75" hidden="1" customHeight="1" x14ac:dyDescent="0.2">
      <c r="A75" s="25"/>
      <c r="B75" s="87"/>
      <c r="C75" s="87"/>
      <c r="D75" s="88"/>
      <c r="E75" s="90">
        <f>$E$70*M75</f>
        <v>0</v>
      </c>
      <c r="F75" s="86" t="s">
        <v>27</v>
      </c>
      <c r="G75" s="26"/>
      <c r="H75" s="26"/>
      <c r="I75" s="26"/>
      <c r="J75" s="26"/>
      <c r="K75" s="26"/>
      <c r="L75" s="26"/>
      <c r="M75" s="142"/>
      <c r="N75" s="116"/>
      <c r="S75" s="117"/>
      <c r="T75" s="117"/>
    </row>
    <row r="76" spans="1:21" s="91" customFormat="1" ht="12.75" customHeight="1" x14ac:dyDescent="0.2">
      <c r="A76" s="25"/>
      <c r="B76" s="87" t="s">
        <v>53</v>
      </c>
      <c r="C76" s="87"/>
      <c r="D76" s="88"/>
      <c r="E76" s="77">
        <f>(E45*E66+G45*G66+I45*I66+K45*K66+E70)*H76*J76/1000</f>
        <v>0</v>
      </c>
      <c r="F76" s="86" t="s">
        <v>27</v>
      </c>
      <c r="G76" s="26" t="s">
        <v>54</v>
      </c>
      <c r="H76" s="92"/>
      <c r="I76" s="26" t="s">
        <v>55</v>
      </c>
      <c r="J76" s="92"/>
      <c r="K76" s="26"/>
      <c r="L76" s="26"/>
      <c r="M76" s="143"/>
      <c r="N76" s="116"/>
      <c r="S76" s="117"/>
      <c r="T76" s="117"/>
    </row>
    <row r="77" spans="1:21" s="91" customFormat="1" ht="12.75" customHeight="1" x14ac:dyDescent="0.2">
      <c r="A77" s="25"/>
      <c r="B77" s="57" t="s">
        <v>56</v>
      </c>
      <c r="C77" s="57"/>
      <c r="D77" s="58"/>
      <c r="E77" s="77">
        <f>(E45*E66+G45*G66+I45*I66+K45*K66+E70)*J77/1000</f>
        <v>0</v>
      </c>
      <c r="F77" s="86" t="s">
        <v>27</v>
      </c>
      <c r="G77" s="26"/>
      <c r="H77" s="26"/>
      <c r="I77" s="26" t="s">
        <v>55</v>
      </c>
      <c r="J77" s="92"/>
      <c r="K77" s="26"/>
      <c r="L77" s="26"/>
      <c r="M77" s="143"/>
      <c r="N77" s="116"/>
      <c r="S77" s="117"/>
      <c r="T77" s="117"/>
    </row>
    <row r="78" spans="1:21" s="91" customFormat="1" ht="12.75" customHeight="1" x14ac:dyDescent="0.2">
      <c r="A78" s="25"/>
      <c r="B78" s="59"/>
      <c r="C78" s="59"/>
      <c r="D78" s="60"/>
      <c r="E78" s="54"/>
      <c r="F78" s="86" t="s">
        <v>27</v>
      </c>
      <c r="G78" s="26"/>
      <c r="H78" s="26"/>
      <c r="I78" s="26"/>
      <c r="J78" s="144"/>
      <c r="K78" s="26"/>
      <c r="L78" s="26"/>
      <c r="M78" s="143"/>
      <c r="N78" s="116"/>
      <c r="S78" s="117"/>
      <c r="T78" s="117"/>
    </row>
    <row r="79" spans="1:21" s="26" customFormat="1" ht="5.25" customHeight="1" thickBot="1" x14ac:dyDescent="0.25">
      <c r="A79" s="25"/>
      <c r="E79" s="85"/>
      <c r="F79" s="35"/>
      <c r="N79" s="116"/>
      <c r="R79" s="91"/>
      <c r="S79" s="117"/>
      <c r="T79" s="117"/>
      <c r="U79" s="91"/>
    </row>
    <row r="80" spans="1:21" s="91" customFormat="1" ht="12.75" customHeight="1" thickBot="1" x14ac:dyDescent="0.25">
      <c r="A80" s="25"/>
      <c r="B80" s="34" t="s">
        <v>57</v>
      </c>
      <c r="C80" s="26"/>
      <c r="D80" s="26"/>
      <c r="E80" s="93">
        <f>SUM(E69:E78)</f>
        <v>0</v>
      </c>
      <c r="F80" s="94" t="s">
        <v>27</v>
      </c>
      <c r="G80" s="95" t="s">
        <v>58</v>
      </c>
      <c r="H80" s="95" t="s">
        <v>59</v>
      </c>
      <c r="I80" s="96">
        <f>E44*E66+G44*G66+I44*I66+K44*K66+E70+E78</f>
        <v>0</v>
      </c>
      <c r="J80" s="145" t="s">
        <v>75</v>
      </c>
      <c r="K80" s="96">
        <f>(E54+E58+E63)*E66+(G54+G58+G63)*G66+(I54+I58+I63)*I66+(K54+K58+K63)*K66+E71+E72+E73</f>
        <v>0</v>
      </c>
      <c r="L80" s="146" t="s">
        <v>76</v>
      </c>
      <c r="M80" s="96">
        <f>E76+E77</f>
        <v>0</v>
      </c>
      <c r="N80" s="116"/>
      <c r="R80" s="26"/>
      <c r="S80" s="85"/>
      <c r="T80" s="85"/>
      <c r="U80" s="26"/>
    </row>
    <row r="81" spans="1:20" s="91" customFormat="1" ht="4.5" customHeight="1" thickBot="1" x14ac:dyDescent="0.25">
      <c r="A81" s="97"/>
      <c r="B81" s="98"/>
      <c r="C81" s="98"/>
      <c r="D81" s="98"/>
      <c r="E81" s="98"/>
      <c r="F81" s="99"/>
      <c r="G81" s="98"/>
      <c r="H81" s="98"/>
      <c r="I81" s="98"/>
      <c r="J81" s="98"/>
      <c r="K81" s="98"/>
      <c r="L81" s="98"/>
      <c r="M81" s="98"/>
      <c r="N81" s="147"/>
      <c r="S81" s="117"/>
      <c r="T81" s="117"/>
    </row>
    <row r="82" spans="1:20" x14ac:dyDescent="0.25">
      <c r="A82" s="91"/>
      <c r="B82" s="91"/>
      <c r="C82" s="91"/>
      <c r="D82" s="91"/>
      <c r="E82" s="91"/>
      <c r="F82" s="100"/>
      <c r="G82" s="91"/>
      <c r="H82" s="91"/>
      <c r="I82" s="91"/>
    </row>
    <row r="83" spans="1:20" x14ac:dyDescent="0.25">
      <c r="A83" s="91"/>
      <c r="B83" s="91"/>
      <c r="C83" s="91"/>
      <c r="D83" s="91"/>
      <c r="E83" s="91"/>
      <c r="F83" s="100"/>
      <c r="G83" s="91"/>
      <c r="H83" s="91"/>
      <c r="I83" s="91"/>
    </row>
    <row r="84" spans="1:20" x14ac:dyDescent="0.25">
      <c r="A84" s="91"/>
      <c r="B84" s="91"/>
      <c r="C84" s="91"/>
      <c r="D84" s="91"/>
      <c r="E84" s="91"/>
      <c r="F84" s="100"/>
      <c r="G84" s="91"/>
      <c r="H84" s="91"/>
      <c r="I84" s="91"/>
    </row>
    <row r="85" spans="1:20" x14ac:dyDescent="0.25">
      <c r="A85" s="91"/>
      <c r="B85" s="91"/>
      <c r="C85" s="91"/>
      <c r="D85" s="91"/>
      <c r="E85" s="91"/>
      <c r="F85" s="100"/>
      <c r="G85" s="91"/>
      <c r="H85" s="91"/>
      <c r="I85" s="91"/>
    </row>
    <row r="86" spans="1:20" x14ac:dyDescent="0.25">
      <c r="A86" s="91"/>
      <c r="B86" s="91"/>
      <c r="C86" s="91"/>
      <c r="D86" s="91"/>
      <c r="E86" s="91"/>
      <c r="F86" s="100"/>
      <c r="G86" s="91"/>
      <c r="H86" s="91"/>
      <c r="I86" s="91"/>
    </row>
    <row r="87" spans="1:20" x14ac:dyDescent="0.25">
      <c r="A87" s="91"/>
      <c r="B87" s="91"/>
      <c r="C87" s="91"/>
      <c r="D87" s="91"/>
      <c r="E87" s="91"/>
      <c r="F87" s="100"/>
      <c r="G87" s="91"/>
      <c r="H87" s="91"/>
      <c r="I87" s="91"/>
    </row>
  </sheetData>
  <sheetProtection password="91DE" sheet="1" objects="1" scenarios="1"/>
  <mergeCells count="26">
    <mergeCell ref="B78:D78"/>
    <mergeCell ref="B72:D72"/>
    <mergeCell ref="B73:D73"/>
    <mergeCell ref="B74:D74"/>
    <mergeCell ref="B75:D75"/>
    <mergeCell ref="B76:D76"/>
    <mergeCell ref="B77:D77"/>
    <mergeCell ref="B42:D42"/>
    <mergeCell ref="S42:T42"/>
    <mergeCell ref="B43:D43"/>
    <mergeCell ref="B57:D57"/>
    <mergeCell ref="B70:D70"/>
    <mergeCell ref="B71:D71"/>
    <mergeCell ref="I16:J16"/>
    <mergeCell ref="E18:M18"/>
    <mergeCell ref="L23:M23"/>
    <mergeCell ref="M34:M36"/>
    <mergeCell ref="S39:S41"/>
    <mergeCell ref="T39:T41"/>
    <mergeCell ref="A3:B3"/>
    <mergeCell ref="C3:F3"/>
    <mergeCell ref="H3:M3"/>
    <mergeCell ref="D5:M5"/>
    <mergeCell ref="D7:M7"/>
    <mergeCell ref="E12:G12"/>
    <mergeCell ref="I12:J12"/>
  </mergeCells>
  <pageMargins left="0.7" right="0.7" top="0.78740157499999996" bottom="0.78740157499999996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MA 1</vt:lpstr>
      <vt:lpstr>MA 2</vt:lpstr>
      <vt:lpstr>MA 3</vt:lpstr>
      <vt:lpstr>MA 4</vt:lpstr>
      <vt:lpstr>MA 5</vt:lpstr>
      <vt:lpstr>MA 6</vt:lpstr>
      <vt:lpstr>MA 7</vt:lpstr>
      <vt:lpstr>MA 8</vt:lpstr>
      <vt:lpstr>MA 9</vt:lpstr>
      <vt:lpstr>MA 10</vt:lpstr>
    </vt:vector>
  </TitlesOfParts>
  <Company>Landkreis Zwickau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Tedika-Rudat, Petra</dc:creator>
  <cp:lastModifiedBy>Tedika-Rudat, Petra</cp:lastModifiedBy>
  <dcterms:created xsi:type="dcterms:W3CDTF">2025-01-02T12:48:19Z</dcterms:created>
  <dcterms:modified xsi:type="dcterms:W3CDTF">2025-01-02T13:56:04Z</dcterms:modified>
</cp:coreProperties>
</file>